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AÑO 2024 SEVAC\PRIMER TRIMESTRE 2024\"/>
    </mc:Choice>
  </mc:AlternateContent>
  <bookViews>
    <workbookView xWindow="0" yWindow="0" windowWidth="24000" windowHeight="9030" tabRatio="553" activeTab="3"/>
  </bookViews>
  <sheets>
    <sheet name="RESUMEN" sheetId="16" r:id="rId1"/>
    <sheet name="PDM" sheetId="17" r:id="rId2"/>
    <sheet name="FAISMUN " sheetId="18" r:id="rId3"/>
    <sheet name="FORTAMUN-DF" sheetId="19" r:id="rId4"/>
  </sheets>
  <definedNames>
    <definedName name="_xlnm._FilterDatabase" localSheetId="2" hidden="1">'FAISMUN '!$A$13:$T$15</definedName>
    <definedName name="_xlnm._FilterDatabase" localSheetId="3" hidden="1">'FORTAMUN-DF'!$A$12:$T$18</definedName>
    <definedName name="_xlnm.Print_Area" localSheetId="2">'FAISMUN '!$A$1:$T$20</definedName>
    <definedName name="_xlnm.Print_Area" localSheetId="3">'FORTAMUN-DF'!$A$2:$T$22</definedName>
    <definedName name="_xlnm.Print_Area" localSheetId="1">PDM!$A$1:$T$36</definedName>
    <definedName name="_xlnm.Print_Area" localSheetId="0">RESUMEN!$A$4:$Z$33</definedName>
    <definedName name="_xlnm.Print_Titles" localSheetId="2">'FAISMUN '!$11:$13</definedName>
    <definedName name="_xlnm.Print_Titles" localSheetId="3">'FORTAMUN-DF'!$12:$14</definedName>
    <definedName name="_xlnm.Print_Titles" localSheetId="1">PDM!$11:$13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7" l="1"/>
  <c r="H35" i="17"/>
  <c r="I35" i="17"/>
  <c r="C19" i="16" l="1"/>
  <c r="I20" i="19" l="1"/>
  <c r="H20" i="19"/>
  <c r="C9" i="19" s="1"/>
  <c r="G20" i="19"/>
  <c r="C7" i="19" s="1"/>
  <c r="C10" i="19" l="1"/>
  <c r="C17" i="16"/>
  <c r="Z19" i="16" l="1"/>
  <c r="Z18" i="16"/>
  <c r="J18" i="16"/>
  <c r="S18" i="16" s="1"/>
  <c r="J19" i="16" l="1"/>
  <c r="S19" i="16" s="1"/>
  <c r="J20" i="16"/>
  <c r="AC22" i="16" l="1"/>
  <c r="I18" i="18" l="1"/>
  <c r="H18" i="18"/>
  <c r="G18" i="18"/>
  <c r="D19" i="16" s="1"/>
  <c r="Z20" i="16" l="1"/>
  <c r="C8" i="17" l="1"/>
  <c r="D17" i="16"/>
  <c r="Y21" i="16" l="1"/>
  <c r="C7" i="18" l="1"/>
  <c r="C9" i="18"/>
  <c r="C10" i="18" l="1"/>
  <c r="C7" i="17" l="1"/>
  <c r="C6" i="17" l="1"/>
  <c r="K21" i="16" l="1"/>
  <c r="L21" i="16"/>
  <c r="M21" i="16"/>
  <c r="N21" i="16"/>
  <c r="O21" i="16"/>
  <c r="P21" i="16"/>
  <c r="Q21" i="16"/>
  <c r="R21" i="16"/>
  <c r="U21" i="16"/>
  <c r="V21" i="16"/>
  <c r="X21" i="16"/>
  <c r="F21" i="16"/>
  <c r="T21" i="16"/>
  <c r="G21" i="16" l="1"/>
  <c r="J17" i="16"/>
  <c r="S17" i="16" s="1"/>
  <c r="E21" i="16"/>
  <c r="I21" i="16" l="1"/>
  <c r="H21" i="16"/>
  <c r="W21" i="16" l="1"/>
  <c r="D21" i="16" l="1"/>
  <c r="S26" i="16" l="1"/>
  <c r="J21" i="16"/>
  <c r="E26" i="16" l="1"/>
  <c r="S25" i="16"/>
  <c r="E25" i="16"/>
  <c r="Z17" i="16"/>
  <c r="S23" i="16"/>
  <c r="S24" i="16"/>
  <c r="E24" i="16"/>
  <c r="C21" i="16"/>
  <c r="S27" i="16" l="1"/>
  <c r="Z21" i="16"/>
  <c r="S21" i="16"/>
  <c r="E23" i="16"/>
  <c r="E27" i="16" s="1"/>
</calcChain>
</file>

<file path=xl/comments1.xml><?xml version="1.0" encoding="utf-8"?>
<comments xmlns="http://schemas.openxmlformats.org/spreadsheetml/2006/main">
  <authors>
    <author>Maricela Aranda Lopez</author>
  </authors>
  <commentList>
    <comment ref="W19" authorId="0" shapeId="0">
      <text>
        <r>
          <rPr>
            <b/>
            <sz val="9"/>
            <color indexed="81"/>
            <rFont val="Tahoma"/>
            <family val="2"/>
          </rPr>
          <t xml:space="preserve">CALENTADORES SOLAR
</t>
        </r>
      </text>
    </comment>
  </commentList>
</comments>
</file>

<file path=xl/sharedStrings.xml><?xml version="1.0" encoding="utf-8"?>
<sst xmlns="http://schemas.openxmlformats.org/spreadsheetml/2006/main" count="440" uniqueCount="186">
  <si>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</si>
  <si>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</si>
  <si>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</si>
  <si>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</si>
  <si>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</si>
  <si>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</si>
  <si>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</si>
  <si>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</si>
  <si>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</si>
  <si>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</si>
  <si>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</si>
  <si>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</si>
  <si>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</si>
  <si>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</si>
  <si>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DM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</si>
  <si>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</si>
  <si>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</si>
  <si>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</si>
  <si>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</si>
  <si>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</si>
  <si>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</si>
  <si>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</si>
  <si>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</si>
  <si>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</si>
  <si>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</si>
  <si>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</si>
  <si>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</si>
  <si>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</si>
  <si>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</si>
  <si>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</si>
  <si>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</si>
  <si>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</si>
  <si>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</si>
  <si>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</si>
  <si>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</si>
  <si>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</si>
  <si>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</si>
  <si>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</si>
  <si>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</si>
  <si>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</si>
  <si>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</si>
  <si>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</si>
  <si>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</si>
  <si>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</si>
  <si>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</si>
  <si>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</si>
  <si>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</si>
  <si>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</si>
  <si>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</si>
  <si>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JEFA DEL DEPTO DE CTROL PPTAL DE LA OBRA PÚBLICA Y PROGRAMS FEDERALES</t>
  </si>
  <si>
    <t>_______________________________________</t>
  </si>
  <si>
    <t>_____________________________</t>
  </si>
  <si>
    <t xml:space="preserve">FORTAMUN-DF 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</si>
  <si>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</si>
  <si>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</si>
  <si>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</si>
  <si>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C</t>
  </si>
  <si>
    <t>DIRECTORA DE EGRESOS</t>
  </si>
  <si>
    <t>ING. HÉCTOR GARCÍA PONCE</t>
  </si>
  <si>
    <t>FAISMUN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</si>
  <si>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</si>
  <si>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</si>
  <si>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</si>
  <si>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</si>
  <si>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</si>
  <si>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</si>
  <si>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</si>
  <si>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</si>
  <si>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</si>
  <si>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</si>
  <si>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</si>
  <si>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</si>
  <si>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</si>
  <si>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</si>
  <si>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</si>
  <si>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</si>
  <si>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</si>
  <si>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</si>
  <si>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</si>
  <si>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</si>
  <si>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</si>
  <si>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</si>
  <si>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Modalidad de adjudicación</t>
  </si>
  <si>
    <t xml:space="preserve">FONDO PARA LA INFRAESTRUCTURA SOCIAL MUNICIPAL Y DE LAS DEMARCACIONES TERRITORIALES DEL DISTRITO FEDERAL </t>
  </si>
  <si>
    <t>RENDIMIENTOS</t>
  </si>
  <si>
    <t>FINANZAS</t>
  </si>
  <si>
    <t>0000</t>
  </si>
  <si>
    <t>Amortización Credito BANOBRAS</t>
  </si>
  <si>
    <t>_____</t>
  </si>
  <si>
    <t>BANOBRAS</t>
  </si>
  <si>
    <t>ACUERDO A018/22</t>
  </si>
  <si>
    <t/>
  </si>
  <si>
    <t>“Este Programa es público, ajeno a cualquier partido político. Queda prohibido el uso para fines distintos a los establecidos en el programa”.</t>
  </si>
  <si>
    <t>DEUDA PÚBLICA (9000)</t>
  </si>
  <si>
    <t>ESTUDIOS,PROYECTOS Y PERITOS, TODO EL MUNICIPIO DE AGUASCALIENTES</t>
  </si>
  <si>
    <t>JEFE DEL DPTO. DE CONTROL PRESUPUESTAL DE LA  OBRA PÚBLICA Y PROGRAMAS FEDERALES</t>
  </si>
  <si>
    <t>VARIOS</t>
  </si>
  <si>
    <t>IE</t>
  </si>
  <si>
    <t>RENDIMIENTOS BANCARIOS (FAIS-BANOBRAS 2022)</t>
  </si>
  <si>
    <t>FAISMUN 2024</t>
  </si>
  <si>
    <t>2024-PDM-0002-DM-06-001</t>
  </si>
  <si>
    <t>OBRAS</t>
  </si>
  <si>
    <t>2024-PDM-0004-DM-05-002</t>
  </si>
  <si>
    <t>2024-PDM-0005-DM-06-003</t>
  </si>
  <si>
    <t>2024-PDM-0006-DM-06-004</t>
  </si>
  <si>
    <t>2024-PDM-0008-UR-01-001</t>
  </si>
  <si>
    <t>2024-PDM-0009-UR-05-002</t>
  </si>
  <si>
    <t>2024-PDM-0010-DM-06-005</t>
  </si>
  <si>
    <t xml:space="preserve">MANTENIMIENTO Y ADECUACION  DE INFRAESTRUCTURA URBANA;TODO EL MUNICIPIO DE AGUASCALIENTES.  </t>
  </si>
  <si>
    <t>2024-PDM-0012-IE-03-001</t>
  </si>
  <si>
    <t>2024-PDM-0013-DM-01-007</t>
  </si>
  <si>
    <t>L.C. MARIANA GUTIÉRREZ LÓPEZ</t>
  </si>
  <si>
    <t>FONDO DE APORTACIONES PARA EL FORTALECIMIENTO DE LOS MUNICIPIOS Y DEMARCACIONES TERRITORIALES DEL DISTRITO FEDERAL</t>
  </si>
  <si>
    <t>SSP</t>
  </si>
  <si>
    <t>Pago de Sueldos y Pensiones de Seguridad Pública</t>
  </si>
  <si>
    <t>AM</t>
  </si>
  <si>
    <t>Lote</t>
  </si>
  <si>
    <t>REHABILITACIÓN DE AREAS PEATONALES Y ATENCIÓN A PETICIONES CIUDADANAS; TODO EL MUNICIPIO DE AGUASCALIENTES.</t>
  </si>
  <si>
    <t>REHABILITACIÓN Y MANTENIMIENTO DE PINTURA EN VIALIDADES, NOMENCLATURAS Y PASOS A DESNIVEL;TODO EL MUNICIPIO DE AGUASCALIENTES.</t>
  </si>
  <si>
    <t>REHABILITACIÓN Y MANTENIMIENTO DE CAMINOS,CALLES Y AREAS  DEPORTIVAS;TODO EL MUNICIPIO DE AGUASCALIENTES.</t>
  </si>
  <si>
    <t>REHABILITACIÓN DE ESPACIOS  EDUCATIVOS, TODO EL MUNICIPIO DE AGUASCALIENTES.</t>
  </si>
  <si>
    <t>2024-PDM-0014-UR-01-003</t>
  </si>
  <si>
    <t>CONSTRUCIÓN DE SOBRECARPETA ASFÁLTICA, CALLE VÁZQUEZDEL MERCADO T-1,TRAMO: ENTRE CALLE GRAL. IGNACIO ZARAGOZA Y CALLE GRAL. MIGUEL BARRAGÁN ,CENTRO ZONA.</t>
  </si>
  <si>
    <t>2024-PDM-0015-UR-01-004</t>
  </si>
  <si>
    <t>CONSTRUCIÓN SOBRE CARPETA ASFÁLTICA,CALLE 20 DE NOVIEMBRE, TRAMO; ENTRE CALLE VÁZQUEZ DEL MERCADO Y CALLE PINO SUÁREZ, CENTRO ZONA.</t>
  </si>
  <si>
    <t>M2</t>
  </si>
  <si>
    <t>2024-PDM-0016-UR-01-005</t>
  </si>
  <si>
    <t xml:space="preserve">CONSTRUCCIÓN DE SOBRECARPETA ASFÁLTICA, CALLE LIC. FRANSISCO PRIMO VERDAD, TRAMO: ENTRE CALLE GRAL. IGNACIO ZARAGOZA Y CALLE AZEQUIEL A CHÁVEZ, CENTRO ZONA. </t>
  </si>
  <si>
    <t>2024-PDM-0018-UR-01-007</t>
  </si>
  <si>
    <t>2024-PDM-0019-UR-01-008</t>
  </si>
  <si>
    <t>CONSTRUCIÓN DE SOBRECARPETA ASFÁLTICA, CALLE GRAL. GUADALUPE VICTORIA, TRAMO 2 Y TRAMO 3, TRAMO 2: ENTRE CALLE  VALENTÍN GÓMEZ FARÍAS Y CALLE RIVERO Y GUTIERREZ,TRAMO 3: ENTRE CALLE RIVERO Y GUTIERREZ Y CALLE MOCTEZUMA, CENTRO ZONA.</t>
  </si>
  <si>
    <t>2024-PDM-0020-DM-05-008</t>
  </si>
  <si>
    <t>HOSPITAL VETERINARIO 2 A ETAPA, AV. JOSE MARIA CHAVEZ, DESARROLLO ESPECIAL VILLA ASUNCIÓN</t>
  </si>
  <si>
    <t>2024-PDM-0024-UR-01-010</t>
  </si>
  <si>
    <t>CONSTRUCCIÓN DE PAVIMENTO HIDRÁULICO BOULEVARD JUAN PABLO II, CALZADA PONIENTE,TRAMO:ENTRE AV. DEL VALLE DE MORCINIQUE Y BOULEVARD SAN MARCOS, EL EDEN COL.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</si>
  <si>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2024</t>
    </r>
  </si>
  <si>
    <t xml:space="preserve">2024-FORTAMUNDF-0001-DM-06-001 </t>
  </si>
  <si>
    <t>Pago de Combustible para los Vehículos adscritos a la Secretaria de Seguridad Pública</t>
  </si>
  <si>
    <t>2024-FORTAMUNDF-0022-DM-04-002</t>
  </si>
  <si>
    <t>SFP</t>
  </si>
  <si>
    <t>Crédito Quirografario</t>
  </si>
  <si>
    <t>MARZO</t>
  </si>
  <si>
    <t>2024-FAISMUN-0028-04111-001</t>
  </si>
  <si>
    <t>0028</t>
  </si>
  <si>
    <t>Construcción de pavímento asfáltico e hidráulico en av. Mariano Hidalgo ambas calzadas, tramo av. Poliducto Ote. Calle Dolores Castro, Aguascalientes Mpio.</t>
  </si>
  <si>
    <t>Obra por contrato</t>
  </si>
  <si>
    <t>2024-FORTAMUNDF-0025-DM-03-003</t>
  </si>
  <si>
    <t>Servicio Integral para la Instrumentación de Acciones de Prevención y Concientización de Conductas de Riesgo en la Juventud</t>
  </si>
  <si>
    <t>REHABILITACIÓN Y MANTENIMIENTO DE VIALIDADES;  TODO EL MUNICIPIO DE AGUASCALIENTES.</t>
  </si>
  <si>
    <t>2024-PDM-0011-001-DM-05-006 MOD I</t>
  </si>
  <si>
    <t>RESTRINGIDA ESTATAL</t>
  </si>
  <si>
    <t>INGENIEROS Y ARQUITECTOS AGS, S.A. DE C.V.</t>
  </si>
  <si>
    <t>DM-0014-2024</t>
  </si>
  <si>
    <t>GRUPO CONSTRUCTOR URBANO AVANTE, S.A. DE C.V.</t>
  </si>
  <si>
    <t>DM-0015-2024</t>
  </si>
  <si>
    <t>CONSTRUCCIÓN SOBRECARPETA ASFÁLTICA, CALLE RAMÓN LÓPEZ VELARDE , TRAMO: ENTRE CALLE ÁLVARO OBREGÓN  Y CALLE PRIMO VERDAD, CENTRO ZONA.</t>
  </si>
  <si>
    <t>DIRECTA ESTATAL</t>
  </si>
  <si>
    <t>TERRACRET CONSTRUCCIONES, S.A. DE C.V.</t>
  </si>
  <si>
    <t>DM-0016-2024</t>
  </si>
  <si>
    <t>2024-PDM-0017-UR-01-006</t>
  </si>
  <si>
    <t>CODEFRAZA, S.A. DE C.V.</t>
  </si>
  <si>
    <t>DM-0017-2024</t>
  </si>
  <si>
    <t>CONSTRUCTORA ROBLEDO, S.A. DE C.V.</t>
  </si>
  <si>
    <t>DM-0018-2024</t>
  </si>
  <si>
    <t>OBRAS MEXICANAS FEMAR, S.A. DE C.V.</t>
  </si>
  <si>
    <t>DM-0019-2024</t>
  </si>
  <si>
    <t>CONVOCATORIA ESTATAL</t>
  </si>
  <si>
    <t>MAGS CONSTRUCCIONES SA DE CV</t>
  </si>
  <si>
    <t>DM-0020-2024</t>
  </si>
  <si>
    <t>12/03/204</t>
  </si>
  <si>
    <t>2024-PDM-0023-UR-01-009</t>
  </si>
  <si>
    <t>CONSTRUCCIÓN  DE SOBRE CARPETA  ASFÁLTICA, CALLE GRAL. ÁLVARO  OBREGÓN,TRAMO: ENTRE CALLE GRAL.  IGNACIO ZARAGOZA Y CALLE RAMÓN LÓPEZ VELARDE , CENTRO ZONA</t>
  </si>
  <si>
    <t>2024-PDM-0026-UR-01-011</t>
  </si>
  <si>
    <t>COSTRUCCIÓN DE PAVIMENTO HIDRÁULICO, AV.JULIO DÍAZ TORRE, TRAMO 2, CALZADA PONIENTE ENTRE CALLE JESUS RIVERA FRANCO Y CALLE ANTONIO GUTIERREZ  SOLA, CIUDAD INDUSTRIAL FRACC.</t>
  </si>
  <si>
    <t>NOTA: Por motivos de reclasificación se cancela capítulo 9000 (Deuda Pública FORTAMUN-DF)</t>
  </si>
  <si>
    <r>
      <t>2024-FORTAMUNDF-0000-DM</t>
    </r>
    <r>
      <rPr>
        <b/>
        <sz val="11"/>
        <rFont val="Futura BdCn BT"/>
      </rPr>
      <t xml:space="preserve"> </t>
    </r>
  </si>
  <si>
    <t>CONSTRUCIÓN DE SOBRE CARPETA ASFÁLTICA, CALLE FRANCISCO VILLA, TRAMO: ENTRE CALLE VÁZQUEZ DEL MERCADO Y CALLE PINO SUÁREZ, CENTRO ZONA.</t>
  </si>
  <si>
    <t>2024-PDM-0027-DM-05-009</t>
  </si>
  <si>
    <t>CONSTRUCCIÓN DE DORMITORIOS Y CUBICULOS EN EL INSTITUTO SUPERIOR DE SEGURIDAD MUNICIPAL,COMPLEJO DE SEGURIDAD MUNICIPAL C-4, AVENIDA AGUASCALIENTES SUR ESQUINA TULUM, TERRAZA COND.</t>
  </si>
  <si>
    <t xml:space="preserve">SECRETARÍA DE FINANZAS PÚBLICAS                                                                                                                                        DIRECCIÓN DE EGRESOS                                                                                                                                                                                                                          </t>
  </si>
  <si>
    <t>PROGRAMAS Y PROYECTOS DE INVERSIÓN</t>
  </si>
  <si>
    <t>PERIODO DEL 01 DE ENERO AL 31 DE MARZO 2024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</si>
  <si>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2023</t>
    </r>
  </si>
  <si>
    <t xml:space="preserve">                                                     PROGRAMAS Y PROYECTOS  DE INVERSIÓN                              PERIODO DEL 01 DE ENERO AL 31 DE MARZO 2024      </t>
  </si>
  <si>
    <t>PROGRAMAS Y PROYECTOS DE INVERSIÓN                                   PERIODO DEL 01 DE ENERO AL 31 MARZO 2024</t>
  </si>
  <si>
    <t xml:space="preserve">PROGRAMAS Y PROYECTOS  DE INVERSIÓN                              PERIODO DEL 01 DE ENERO AL 31 DE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</si>
</sst>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0000"/>
    <numFmt numFmtId="168" formatCode="#,##0_ ;\-#,##0\ 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i/>
      <sz val="11"/>
      <color indexed="9"/>
      <name val="Futura Hv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6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9"/>
      <color indexed="81"/>
      <name val="Tahoma"/>
      <family val="2"/>
    </font>
    <font>
      <b/>
      <sz val="36"/>
      <color theme="0"/>
      <name val="Calibri Light"/>
      <family val="2"/>
      <scheme val="maj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sz val="9"/>
      <color theme="1"/>
      <name val="Calibri"/>
      <family val="2"/>
      <scheme val="minor"/>
    </font>
    <font>
      <sz val="13"/>
      <color indexed="9"/>
      <name val="Calibri"/>
      <family val="2"/>
    </font>
    <font>
      <sz val="11"/>
      <name val="Futura BdCn BT"/>
    </font>
    <font>
      <b/>
      <sz val="11"/>
      <name val="Futura BdCn BT"/>
    </font>
    <font>
      <b/>
      <sz val="16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2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 applyBorder="1" applyAlignment="1">
      <alignment horizontal="center"/>
    </xf>
    <xf numFmtId="0" fontId="15" fillId="0" borderId="0" xfId="3" applyFont="1"/>
    <xf numFmtId="0" fontId="15" fillId="0" borderId="0" xfId="0" applyFont="1"/>
    <xf numFmtId="0" fontId="15" fillId="0" borderId="0" xfId="3" applyFont="1" applyAlignment="1">
      <alignment horizontal="center"/>
    </xf>
    <xf numFmtId="0" fontId="1" fillId="0" borderId="0" xfId="0" applyFont="1"/>
    <xf numFmtId="0" fontId="6" fillId="0" borderId="7" xfId="0" applyFont="1" applyFill="1" applyBorder="1" applyAlignment="1">
      <alignment horizontal="center" vertical="center" wrapText="1"/>
    </xf>
    <xf numFmtId="1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3" fontId="8" fillId="0" borderId="8" xfId="4" applyNumberFormat="1" applyFont="1" applyFill="1" applyBorder="1" applyAlignment="1">
      <alignment vertical="center"/>
    </xf>
    <xf numFmtId="4" fontId="6" fillId="0" borderId="8" xfId="4" applyNumberFormat="1" applyFont="1" applyFill="1" applyBorder="1" applyAlignment="1">
      <alignment horizontal="center" vertical="center"/>
    </xf>
    <xf numFmtId="9" fontId="6" fillId="0" borderId="8" xfId="5" applyNumberFormat="1" applyFont="1" applyFill="1" applyBorder="1" applyAlignment="1">
      <alignment horizontal="center" vertical="center"/>
    </xf>
    <xf numFmtId="10" fontId="6" fillId="0" borderId="8" xfId="5" applyNumberFormat="1" applyFont="1" applyFill="1" applyBorder="1" applyAlignment="1">
      <alignment horizontal="center" vertical="center"/>
    </xf>
    <xf numFmtId="2" fontId="6" fillId="0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7" fillId="0" borderId="0" xfId="3" applyFont="1" applyFill="1" applyAlignment="1">
      <alignment vertical="center"/>
    </xf>
    <xf numFmtId="0" fontId="17" fillId="0" borderId="0" xfId="3" applyFont="1"/>
    <xf numFmtId="0" fontId="17" fillId="0" borderId="0" xfId="0" applyFont="1" applyBorder="1"/>
    <xf numFmtId="2" fontId="17" fillId="0" borderId="0" xfId="5" applyNumberFormat="1" applyFont="1" applyFill="1" applyBorder="1" applyAlignment="1">
      <alignment vertical="center"/>
    </xf>
    <xf numFmtId="0" fontId="17" fillId="0" borderId="0" xfId="3" applyFont="1" applyAlignment="1">
      <alignment horizontal="center"/>
    </xf>
    <xf numFmtId="3" fontId="17" fillId="0" borderId="0" xfId="3" applyNumberFormat="1" applyFont="1" applyFill="1"/>
    <xf numFmtId="3" fontId="17" fillId="0" borderId="0" xfId="3" applyNumberFormat="1" applyFont="1"/>
    <xf numFmtId="0" fontId="17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2" fillId="0" borderId="0" xfId="0" applyFont="1" applyFill="1" applyAlignment="1">
      <alignment wrapText="1"/>
    </xf>
    <xf numFmtId="0" fontId="0" fillId="8" borderId="0" xfId="0" applyFill="1"/>
    <xf numFmtId="0" fontId="22" fillId="0" borderId="0" xfId="0" applyFont="1" applyFill="1" applyAlignment="1">
      <alignment vertical="center"/>
    </xf>
    <xf numFmtId="44" fontId="23" fillId="0" borderId="0" xfId="2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33" fillId="0" borderId="3" xfId="0" applyFont="1" applyFill="1" applyBorder="1" applyAlignment="1">
      <alignment vertical="center"/>
    </xf>
    <xf numFmtId="43" fontId="5" fillId="0" borderId="0" xfId="1" applyFont="1" applyFill="1"/>
    <xf numFmtId="3" fontId="34" fillId="0" borderId="6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3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35" fillId="0" borderId="0" xfId="0" applyFont="1" applyBorder="1" applyAlignment="1">
      <alignment vertical="top" wrapText="1"/>
    </xf>
    <xf numFmtId="3" fontId="28" fillId="0" borderId="1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8" fillId="0" borderId="0" xfId="1" applyNumberFormat="1" applyFont="1" applyFill="1" applyBorder="1" applyAlignment="1">
      <alignment vertical="center"/>
    </xf>
    <xf numFmtId="164" fontId="28" fillId="0" borderId="0" xfId="1" applyNumberFormat="1" applyFont="1" applyFill="1" applyBorder="1" applyAlignment="1">
      <alignment vertical="center"/>
    </xf>
    <xf numFmtId="3" fontId="28" fillId="0" borderId="0" xfId="1" applyNumberFormat="1" applyFont="1" applyBorder="1" applyAlignment="1">
      <alignment vertical="center"/>
    </xf>
    <xf numFmtId="0" fontId="35" fillId="0" borderId="0" xfId="0" applyFont="1" applyAlignment="1">
      <alignment vertical="top" wrapText="1"/>
    </xf>
    <xf numFmtId="0" fontId="33" fillId="0" borderId="2" xfId="0" applyFont="1" applyBorder="1" applyAlignment="1">
      <alignment horizontal="right"/>
    </xf>
    <xf numFmtId="0" fontId="28" fillId="0" borderId="2" xfId="1" applyNumberFormat="1" applyFont="1" applyBorder="1" applyAlignment="1">
      <alignment horizontal="center"/>
    </xf>
    <xf numFmtId="3" fontId="28" fillId="0" borderId="2" xfId="1" applyNumberFormat="1" applyFont="1" applyFill="1" applyBorder="1"/>
    <xf numFmtId="3" fontId="28" fillId="0" borderId="2" xfId="1" applyNumberFormat="1" applyFont="1" applyBorder="1"/>
    <xf numFmtId="164" fontId="28" fillId="0" borderId="2" xfId="1" applyNumberFormat="1" applyFont="1" applyFill="1" applyBorder="1" applyAlignment="1">
      <alignment vertical="center"/>
    </xf>
    <xf numFmtId="3" fontId="28" fillId="0" borderId="0" xfId="1" applyNumberFormat="1" applyFont="1" applyBorder="1"/>
    <xf numFmtId="0" fontId="35" fillId="0" borderId="0" xfId="0" applyFont="1" applyAlignment="1">
      <alignment horizontal="left" vertical="top" wrapText="1"/>
    </xf>
    <xf numFmtId="3" fontId="28" fillId="0" borderId="0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/>
    <xf numFmtId="164" fontId="28" fillId="0" borderId="12" xfId="0" applyNumberFormat="1" applyFont="1" applyBorder="1"/>
    <xf numFmtId="3" fontId="28" fillId="0" borderId="0" xfId="1" applyNumberFormat="1" applyFont="1" applyBorder="1" applyAlignment="1">
      <alignment horizontal="center"/>
    </xf>
    <xf numFmtId="3" fontId="28" fillId="0" borderId="0" xfId="1" applyNumberFormat="1" applyFont="1" applyFill="1" applyBorder="1"/>
    <xf numFmtId="0" fontId="36" fillId="0" borderId="0" xfId="0" applyFont="1" applyBorder="1"/>
    <xf numFmtId="43" fontId="36" fillId="0" borderId="0" xfId="1" applyFont="1"/>
    <xf numFmtId="166" fontId="33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8" fillId="0" borderId="0" xfId="0" applyFont="1" applyAlignment="1">
      <alignment horizontal="center" vertical="top"/>
    </xf>
    <xf numFmtId="43" fontId="38" fillId="0" borderId="0" xfId="1" applyFont="1"/>
    <xf numFmtId="43" fontId="38" fillId="0" borderId="0" xfId="0" applyNumberFormat="1" applyFont="1"/>
    <xf numFmtId="0" fontId="0" fillId="0" borderId="0" xfId="0" applyAlignment="1">
      <alignment vertical="top"/>
    </xf>
    <xf numFmtId="43" fontId="38" fillId="0" borderId="0" xfId="0" applyNumberFormat="1" applyFont="1" applyAlignment="1">
      <alignment vertical="top"/>
    </xf>
    <xf numFmtId="43" fontId="38" fillId="0" borderId="0" xfId="1" applyFont="1" applyAlignment="1">
      <alignment vertical="top"/>
    </xf>
    <xf numFmtId="0" fontId="38" fillId="0" borderId="0" xfId="0" applyFont="1"/>
    <xf numFmtId="43" fontId="36" fillId="0" borderId="0" xfId="0" applyNumberFormat="1" applyFont="1"/>
    <xf numFmtId="0" fontId="39" fillId="0" borderId="0" xfId="0" applyFont="1"/>
    <xf numFmtId="43" fontId="39" fillId="0" borderId="0" xfId="1" applyFont="1"/>
    <xf numFmtId="43" fontId="39" fillId="0" borderId="0" xfId="0" applyNumberFormat="1" applyFont="1"/>
    <xf numFmtId="43" fontId="40" fillId="0" borderId="0" xfId="1" applyFont="1" applyAlignment="1"/>
    <xf numFmtId="43" fontId="40" fillId="0" borderId="0" xfId="1" applyFont="1" applyAlignment="1">
      <alignment wrapText="1"/>
    </xf>
    <xf numFmtId="0" fontId="41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8" fillId="0" borderId="0" xfId="1" applyNumberFormat="1" applyFont="1" applyFill="1" applyBorder="1" applyAlignment="1">
      <alignment vertical="center"/>
    </xf>
    <xf numFmtId="0" fontId="44" fillId="0" borderId="0" xfId="0" applyFont="1" applyBorder="1" applyAlignment="1">
      <alignment vertical="top" wrapText="1"/>
    </xf>
    <xf numFmtId="0" fontId="32" fillId="0" borderId="17" xfId="0" applyFont="1" applyBorder="1" applyAlignment="1">
      <alignment horizontal="center"/>
    </xf>
    <xf numFmtId="164" fontId="32" fillId="0" borderId="0" xfId="1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3" fontId="37" fillId="0" borderId="0" xfId="1" applyNumberFormat="1" applyFont="1" applyBorder="1" applyAlignment="1">
      <alignment vertical="top"/>
    </xf>
    <xf numFmtId="3" fontId="37" fillId="0" borderId="0" xfId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164" fontId="28" fillId="0" borderId="0" xfId="0" applyNumberFormat="1" applyFont="1" applyBorder="1"/>
    <xf numFmtId="3" fontId="28" fillId="0" borderId="0" xfId="1" applyNumberFormat="1" applyFont="1" applyBorder="1" applyAlignment="1"/>
    <xf numFmtId="0" fontId="17" fillId="0" borderId="0" xfId="3" applyFont="1" applyFill="1"/>
    <xf numFmtId="43" fontId="0" fillId="0" borderId="0" xfId="1" applyNumberFormat="1" applyFont="1"/>
    <xf numFmtId="43" fontId="17" fillId="0" borderId="0" xfId="6" applyFont="1"/>
    <xf numFmtId="0" fontId="19" fillId="0" borderId="0" xfId="3" applyFont="1"/>
    <xf numFmtId="3" fontId="1" fillId="0" borderId="0" xfId="0" applyNumberFormat="1" applyFont="1"/>
    <xf numFmtId="43" fontId="0" fillId="0" borderId="0" xfId="1" applyFont="1" applyFill="1"/>
    <xf numFmtId="164" fontId="33" fillId="0" borderId="11" xfId="1" applyNumberFormat="1" applyFont="1" applyFill="1" applyBorder="1" applyAlignment="1">
      <alignment vertical="center"/>
    </xf>
    <xf numFmtId="3" fontId="34" fillId="0" borderId="9" xfId="1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28" fillId="9" borderId="19" xfId="1" applyFont="1" applyFill="1" applyBorder="1" applyAlignment="1">
      <alignment horizontal="center" vertical="top"/>
    </xf>
    <xf numFmtId="43" fontId="28" fillId="9" borderId="19" xfId="1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4" fontId="6" fillId="0" borderId="4" xfId="4" applyNumberFormat="1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165" fontId="5" fillId="0" borderId="0" xfId="0" applyNumberFormat="1" applyFont="1"/>
    <xf numFmtId="3" fontId="21" fillId="4" borderId="2" xfId="4" applyNumberFormat="1" applyFont="1" applyFill="1" applyBorder="1" applyAlignment="1">
      <alignment vertical="center"/>
    </xf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0" fontId="1" fillId="4" borderId="0" xfId="0" applyFont="1" applyFill="1"/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43" fontId="28" fillId="0" borderId="0" xfId="1" applyFont="1" applyFill="1" applyBorder="1" applyAlignment="1">
      <alignment vertical="center"/>
    </xf>
    <xf numFmtId="3" fontId="9" fillId="5" borderId="14" xfId="3" applyNumberFormat="1" applyFont="1" applyFill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40" fontId="9" fillId="5" borderId="15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4" fillId="0" borderId="0" xfId="1" applyNumberFormat="1" applyFont="1" applyBorder="1" applyAlignment="1">
      <alignment vertical="top"/>
    </xf>
    <xf numFmtId="3" fontId="44" fillId="0" borderId="0" xfId="1" applyNumberFormat="1" applyFont="1" applyBorder="1" applyAlignment="1">
      <alignment vertical="top" wrapText="1"/>
    </xf>
    <xf numFmtId="167" fontId="6" fillId="0" borderId="4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 wrapText="1"/>
    </xf>
    <xf numFmtId="0" fontId="47" fillId="3" borderId="20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47" fillId="3" borderId="22" xfId="3" applyFont="1" applyFill="1" applyBorder="1" applyAlignment="1">
      <alignment horizontal="center" vertical="center" wrapText="1"/>
    </xf>
    <xf numFmtId="0" fontId="47" fillId="3" borderId="22" xfId="0" applyFont="1" applyFill="1" applyBorder="1" applyAlignment="1">
      <alignment horizontal="center" vertical="center" wrapText="1"/>
    </xf>
    <xf numFmtId="0" fontId="48" fillId="3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49" fillId="6" borderId="20" xfId="3" applyFont="1" applyFill="1" applyBorder="1" applyAlignment="1">
      <alignment horizontal="center" vertical="center" wrapText="1"/>
    </xf>
    <xf numFmtId="0" fontId="49" fillId="6" borderId="22" xfId="3" applyFont="1" applyFill="1" applyBorder="1" applyAlignment="1">
      <alignment horizontal="center" vertical="center" wrapText="1"/>
    </xf>
    <xf numFmtId="3" fontId="21" fillId="0" borderId="2" xfId="4" applyNumberFormat="1" applyFont="1" applyFill="1" applyBorder="1" applyAlignment="1">
      <alignment vertical="center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49" fontId="2" fillId="0" borderId="0" xfId="0" applyNumberFormat="1" applyFont="1"/>
    <xf numFmtId="49" fontId="51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3" fontId="52" fillId="13" borderId="15" xfId="0" applyNumberFormat="1" applyFont="1" applyFill="1" applyBorder="1" applyAlignment="1">
      <alignment horizontal="center" vertical="center"/>
    </xf>
    <xf numFmtId="3" fontId="52" fillId="1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1" fillId="0" borderId="0" xfId="0" applyFont="1"/>
    <xf numFmtId="0" fontId="11" fillId="0" borderId="0" xfId="0" applyFont="1" applyAlignment="1">
      <alignment horizontal="center"/>
    </xf>
    <xf numFmtId="10" fontId="13" fillId="0" borderId="0" xfId="9" applyNumberFormat="1" applyFont="1" applyFill="1" applyBorder="1" applyAlignment="1">
      <alignment vertical="center"/>
    </xf>
    <xf numFmtId="43" fontId="13" fillId="0" borderId="0" xfId="9" applyNumberFormat="1" applyFont="1" applyFill="1" applyBorder="1" applyAlignment="1">
      <alignment vertical="center"/>
    </xf>
    <xf numFmtId="43" fontId="13" fillId="0" borderId="0" xfId="5" applyNumberFormat="1" applyFont="1" applyFill="1" applyBorder="1" applyAlignment="1">
      <alignment horizontal="center" vertical="center" wrapText="1"/>
    </xf>
    <xf numFmtId="2" fontId="13" fillId="0" borderId="0" xfId="5" applyNumberFormat="1" applyFont="1" applyFill="1" applyBorder="1" applyAlignment="1">
      <alignment horizontal="center" vertical="center"/>
    </xf>
    <xf numFmtId="3" fontId="13" fillId="0" borderId="0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4" fontId="55" fillId="0" borderId="0" xfId="1" applyNumberFormat="1" applyFont="1" applyFill="1" applyBorder="1" applyAlignment="1">
      <alignment vertical="center"/>
    </xf>
    <xf numFmtId="0" fontId="55" fillId="0" borderId="0" xfId="3" applyFont="1" applyAlignment="1">
      <alignment horizontal="left"/>
    </xf>
    <xf numFmtId="4" fontId="12" fillId="0" borderId="0" xfId="0" applyNumberFormat="1" applyFont="1"/>
    <xf numFmtId="43" fontId="12" fillId="0" borderId="0" xfId="0" applyNumberFormat="1" applyFont="1"/>
    <xf numFmtId="2" fontId="12" fillId="0" borderId="0" xfId="0" applyNumberFormat="1" applyFont="1"/>
    <xf numFmtId="3" fontId="44" fillId="0" borderId="0" xfId="1" applyNumberFormat="1" applyFont="1" applyBorder="1" applyAlignment="1">
      <alignment horizontal="center" vertical="top"/>
    </xf>
    <xf numFmtId="3" fontId="44" fillId="0" borderId="0" xfId="1" applyNumberFormat="1" applyFont="1" applyBorder="1" applyAlignment="1">
      <alignment horizontal="center" vertical="top" wrapText="1"/>
    </xf>
    <xf numFmtId="3" fontId="28" fillId="0" borderId="0" xfId="1" applyNumberFormat="1" applyFont="1" applyBorder="1" applyAlignment="1">
      <alignment horizontal="center"/>
    </xf>
    <xf numFmtId="43" fontId="35" fillId="0" borderId="0" xfId="1" applyFont="1" applyAlignment="1">
      <alignment horizontal="center" wrapText="1"/>
    </xf>
    <xf numFmtId="0" fontId="38" fillId="0" borderId="0" xfId="0" applyFont="1" applyFill="1" applyBorder="1" applyAlignment="1">
      <alignment horizontal="center" vertical="top"/>
    </xf>
    <xf numFmtId="0" fontId="38" fillId="0" borderId="0" xfId="0" applyFont="1" applyFill="1" applyAlignment="1">
      <alignment horizontal="center" vertical="top" wrapText="1"/>
    </xf>
    <xf numFmtId="43" fontId="28" fillId="6" borderId="19" xfId="1" applyFont="1" applyFill="1" applyBorder="1" applyAlignment="1">
      <alignment horizontal="center" vertical="center" wrapText="1"/>
    </xf>
    <xf numFmtId="164" fontId="28" fillId="0" borderId="11" xfId="1" applyNumberFormat="1" applyFont="1" applyFill="1" applyBorder="1" applyAlignment="1">
      <alignment vertical="center"/>
    </xf>
    <xf numFmtId="0" fontId="28" fillId="0" borderId="0" xfId="1" applyNumberFormat="1" applyFont="1" applyBorder="1"/>
    <xf numFmtId="10" fontId="6" fillId="0" borderId="4" xfId="5" applyNumberFormat="1" applyFont="1" applyFill="1" applyBorder="1" applyAlignment="1">
      <alignment horizontal="center" vertical="center"/>
    </xf>
    <xf numFmtId="165" fontId="44" fillId="0" borderId="0" xfId="1" applyNumberFormat="1" applyFont="1" applyBorder="1" applyAlignment="1">
      <alignment horizontal="center"/>
    </xf>
    <xf numFmtId="165" fontId="44" fillId="0" borderId="0" xfId="1" applyNumberFormat="1" applyFont="1" applyFill="1" applyBorder="1" applyAlignment="1">
      <alignment vertical="center"/>
    </xf>
    <xf numFmtId="164" fontId="44" fillId="0" borderId="0" xfId="1" applyNumberFormat="1" applyFont="1" applyBorder="1" applyAlignment="1">
      <alignment horizontal="center"/>
    </xf>
    <xf numFmtId="164" fontId="44" fillId="0" borderId="0" xfId="1" applyNumberFormat="1" applyFont="1" applyFill="1" applyBorder="1" applyAlignment="1">
      <alignment vertical="center"/>
    </xf>
    <xf numFmtId="165" fontId="44" fillId="0" borderId="0" xfId="1" applyNumberFormat="1" applyFont="1" applyBorder="1"/>
    <xf numFmtId="49" fontId="6" fillId="0" borderId="2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horizontal="justify" vertical="center" wrapText="1"/>
    </xf>
    <xf numFmtId="0" fontId="52" fillId="13" borderId="26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0" fontId="6" fillId="4" borderId="2" xfId="5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ont="1" applyFill="1"/>
    <xf numFmtId="0" fontId="28" fillId="0" borderId="0" xfId="1" applyNumberFormat="1" applyFont="1" applyFill="1" applyBorder="1" applyAlignment="1"/>
    <xf numFmtId="4" fontId="28" fillId="0" borderId="0" xfId="1" applyNumberFormat="1" applyFont="1" applyFill="1" applyBorder="1" applyAlignment="1"/>
    <xf numFmtId="4" fontId="28" fillId="0" borderId="0" xfId="1" applyNumberFormat="1" applyFont="1" applyBorder="1"/>
    <xf numFmtId="0" fontId="37" fillId="0" borderId="0" xfId="1" applyNumberFormat="1" applyFont="1" applyBorder="1" applyAlignment="1">
      <alignment vertical="top"/>
    </xf>
    <xf numFmtId="4" fontId="37" fillId="0" borderId="0" xfId="1" applyNumberFormat="1" applyFont="1" applyBorder="1" applyAlignment="1">
      <alignment vertical="top"/>
    </xf>
    <xf numFmtId="0" fontId="37" fillId="0" borderId="0" xfId="1" applyNumberFormat="1" applyFont="1" applyFill="1" applyBorder="1" applyAlignment="1">
      <alignment vertical="center"/>
    </xf>
    <xf numFmtId="4" fontId="37" fillId="0" borderId="0" xfId="1" applyNumberFormat="1" applyFont="1" applyFill="1" applyBorder="1" applyAlignment="1">
      <alignment vertical="center"/>
    </xf>
    <xf numFmtId="168" fontId="55" fillId="0" borderId="0" xfId="1" applyNumberFormat="1" applyFont="1" applyFill="1" applyBorder="1" applyAlignment="1">
      <alignment vertical="center"/>
    </xf>
    <xf numFmtId="3" fontId="55" fillId="0" borderId="0" xfId="1" applyNumberFormat="1" applyFont="1" applyFill="1" applyBorder="1" applyAlignment="1">
      <alignment vertical="center"/>
    </xf>
    <xf numFmtId="164" fontId="13" fillId="0" borderId="0" xfId="9" applyNumberFormat="1" applyFont="1" applyFill="1" applyBorder="1" applyAlignment="1">
      <alignment vertical="center"/>
    </xf>
    <xf numFmtId="165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3" fontId="5" fillId="0" borderId="0" xfId="2" applyNumberFormat="1" applyFont="1" applyBorder="1" applyAlignment="1"/>
    <xf numFmtId="4" fontId="56" fillId="0" borderId="0" xfId="0" applyNumberFormat="1" applyFont="1"/>
    <xf numFmtId="0" fontId="38" fillId="0" borderId="0" xfId="1" applyNumberFormat="1" applyFont="1" applyBorder="1" applyAlignment="1">
      <alignment horizontal="right"/>
    </xf>
    <xf numFmtId="4" fontId="35" fillId="0" borderId="0" xfId="1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right"/>
    </xf>
    <xf numFmtId="4" fontId="31" fillId="0" borderId="0" xfId="1" applyNumberFormat="1" applyFont="1" applyFill="1" applyBorder="1" applyAlignment="1">
      <alignment vertical="center"/>
    </xf>
    <xf numFmtId="3" fontId="21" fillId="0" borderId="4" xfId="4" applyNumberFormat="1" applyFont="1" applyFill="1" applyBorder="1" applyAlignment="1">
      <alignment vertical="center"/>
    </xf>
    <xf numFmtId="9" fontId="6" fillId="0" borderId="4" xfId="5" applyFont="1" applyFill="1" applyBorder="1" applyAlignment="1">
      <alignment horizontal="center" vertical="center"/>
    </xf>
    <xf numFmtId="0" fontId="6" fillId="0" borderId="4" xfId="5" applyNumberFormat="1" applyFont="1" applyFill="1" applyBorder="1" applyAlignment="1">
      <alignment horizontal="center" vertic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top" wrapText="1"/>
    </xf>
    <xf numFmtId="168" fontId="0" fillId="0" borderId="0" xfId="1" applyNumberFormat="1" applyFont="1"/>
    <xf numFmtId="164" fontId="0" fillId="0" borderId="0" xfId="0" applyNumberFormat="1"/>
    <xf numFmtId="164" fontId="34" fillId="0" borderId="29" xfId="1" applyNumberFormat="1" applyFont="1" applyFill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49" fontId="6" fillId="4" borderId="30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justify" vertical="center" wrapText="1"/>
    </xf>
    <xf numFmtId="168" fontId="21" fillId="0" borderId="30" xfId="1" applyNumberFormat="1" applyFont="1" applyFill="1" applyBorder="1" applyAlignment="1">
      <alignment vertical="center"/>
    </xf>
    <xf numFmtId="9" fontId="6" fillId="0" borderId="30" xfId="11" applyFont="1" applyBorder="1" applyAlignment="1">
      <alignment horizontal="center" vertical="center"/>
    </xf>
    <xf numFmtId="9" fontId="6" fillId="0" borderId="30" xfId="3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3" fontId="6" fillId="0" borderId="28" xfId="5" applyNumberFormat="1" applyFont="1" applyFill="1" applyBorder="1" applyAlignment="1">
      <alignment horizontal="center" vertical="center"/>
    </xf>
    <xf numFmtId="3" fontId="6" fillId="0" borderId="28" xfId="3" applyNumberFormat="1" applyFont="1" applyFill="1" applyBorder="1" applyAlignment="1">
      <alignment horizontal="center" vertical="center" wrapText="1"/>
    </xf>
    <xf numFmtId="164" fontId="34" fillId="0" borderId="28" xfId="1" applyNumberFormat="1" applyFont="1" applyFill="1" applyBorder="1" applyAlignment="1">
      <alignment vertical="center"/>
    </xf>
    <xf numFmtId="3" fontId="34" fillId="0" borderId="28" xfId="1" applyNumberFormat="1" applyFont="1" applyFill="1" applyBorder="1" applyAlignment="1">
      <alignment vertical="center"/>
    </xf>
    <xf numFmtId="43" fontId="34" fillId="0" borderId="28" xfId="1" applyFont="1" applyFill="1" applyBorder="1" applyAlignment="1">
      <alignment vertical="center"/>
    </xf>
    <xf numFmtId="3" fontId="34" fillId="0" borderId="2" xfId="1" applyNumberFormat="1" applyFont="1" applyFill="1" applyBorder="1" applyAlignment="1">
      <alignment vertical="center"/>
    </xf>
    <xf numFmtId="43" fontId="34" fillId="0" borderId="2" xfId="1" applyFont="1" applyFill="1" applyBorder="1" applyAlignment="1">
      <alignment vertical="center"/>
    </xf>
    <xf numFmtId="164" fontId="34" fillId="0" borderId="2" xfId="1" applyNumberFormat="1" applyFont="1" applyFill="1" applyBorder="1" applyAlignment="1">
      <alignment vertical="center"/>
    </xf>
    <xf numFmtId="164" fontId="34" fillId="0" borderId="10" xfId="1" applyNumberFormat="1" applyFont="1" applyFill="1" applyBorder="1" applyAlignment="1">
      <alignment vertical="center"/>
    </xf>
    <xf numFmtId="3" fontId="34" fillId="0" borderId="10" xfId="1" applyNumberFormat="1" applyFont="1" applyFill="1" applyBorder="1" applyAlignment="1">
      <alignment vertical="center"/>
    </xf>
    <xf numFmtId="43" fontId="34" fillId="0" borderId="10" xfId="1" applyFont="1" applyFill="1" applyBorder="1" applyAlignment="1">
      <alignment vertical="center"/>
    </xf>
    <xf numFmtId="164" fontId="34" fillId="0" borderId="8" xfId="1" applyNumberFormat="1" applyFont="1" applyFill="1" applyBorder="1" applyAlignment="1">
      <alignment vertical="center"/>
    </xf>
    <xf numFmtId="43" fontId="34" fillId="0" borderId="8" xfId="1" applyFont="1" applyFill="1" applyBorder="1" applyAlignment="1">
      <alignment vertical="center"/>
    </xf>
    <xf numFmtId="3" fontId="34" fillId="0" borderId="8" xfId="1" applyNumberFormat="1" applyFont="1" applyFill="1" applyBorder="1" applyAlignment="1">
      <alignment vertical="center"/>
    </xf>
    <xf numFmtId="164" fontId="34" fillId="0" borderId="27" xfId="1" applyNumberFormat="1" applyFont="1" applyFill="1" applyBorder="1" applyAlignment="1">
      <alignment vertical="center"/>
    </xf>
    <xf numFmtId="0" fontId="10" fillId="3" borderId="20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47" fillId="3" borderId="20" xfId="3" applyFont="1" applyFill="1" applyBorder="1" applyAlignment="1">
      <alignment horizontal="center" vertical="center" wrapText="1"/>
    </xf>
    <xf numFmtId="44" fontId="0" fillId="0" borderId="0" xfId="0" applyNumberFormat="1" applyAlignment="1">
      <alignment wrapText="1"/>
    </xf>
    <xf numFmtId="4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44" fontId="5" fillId="0" borderId="0" xfId="2" applyNumberFormat="1" applyFont="1" applyBorder="1" applyAlignment="1"/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11" fillId="0" borderId="0" xfId="3" applyFont="1"/>
    <xf numFmtId="3" fontId="6" fillId="0" borderId="0" xfId="3" applyNumberFormat="1" applyFont="1" applyFill="1" applyBorder="1" applyAlignment="1">
      <alignment horizontal="center" vertical="center" wrapText="1"/>
    </xf>
    <xf numFmtId="0" fontId="47" fillId="3" borderId="19" xfId="3" applyFont="1" applyFill="1" applyBorder="1" applyAlignment="1">
      <alignment horizontal="center" vertical="center" wrapText="1"/>
    </xf>
    <xf numFmtId="14" fontId="58" fillId="0" borderId="4" xfId="3" applyNumberFormat="1" applyFont="1" applyFill="1" applyBorder="1" applyAlignment="1">
      <alignment horizontal="center" vertical="center" wrapText="1"/>
    </xf>
    <xf numFmtId="0" fontId="58" fillId="0" borderId="4" xfId="3" applyFont="1" applyFill="1" applyBorder="1" applyAlignment="1">
      <alignment horizontal="center" vertical="center" wrapText="1"/>
    </xf>
    <xf numFmtId="0" fontId="6" fillId="4" borderId="4" xfId="7" applyFont="1" applyFill="1" applyBorder="1" applyAlignment="1">
      <alignment horizontal="justify" vertical="center" wrapText="1"/>
    </xf>
    <xf numFmtId="164" fontId="21" fillId="0" borderId="4" xfId="4" applyNumberFormat="1" applyFont="1" applyFill="1" applyBorder="1" applyAlignment="1">
      <alignment vertical="center"/>
    </xf>
    <xf numFmtId="2" fontId="6" fillId="0" borderId="4" xfId="5" applyNumberFormat="1" applyFont="1" applyFill="1" applyBorder="1" applyAlignment="1">
      <alignment horizontal="center" vertical="center"/>
    </xf>
    <xf numFmtId="9" fontId="6" fillId="0" borderId="4" xfId="11" applyFont="1" applyBorder="1" applyAlignment="1">
      <alignment horizontal="center" vertical="center"/>
    </xf>
    <xf numFmtId="1" fontId="6" fillId="0" borderId="4" xfId="5" applyNumberFormat="1" applyFont="1" applyFill="1" applyBorder="1" applyAlignment="1">
      <alignment horizontal="center" vertical="center"/>
    </xf>
    <xf numFmtId="3" fontId="6" fillId="0" borderId="4" xfId="5" applyNumberFormat="1" applyFont="1" applyFill="1" applyBorder="1" applyAlignment="1">
      <alignment horizontal="center" vertical="center"/>
    </xf>
    <xf numFmtId="3" fontId="6" fillId="0" borderId="4" xfId="3" applyNumberFormat="1" applyFont="1" applyFill="1" applyBorder="1" applyAlignment="1">
      <alignment horizontal="center" vertical="center" wrapText="1"/>
    </xf>
    <xf numFmtId="14" fontId="58" fillId="0" borderId="2" xfId="3" applyNumberFormat="1" applyFont="1" applyFill="1" applyBorder="1" applyAlignment="1">
      <alignment horizontal="center" vertical="center" wrapText="1"/>
    </xf>
    <xf numFmtId="0" fontId="58" fillId="0" borderId="2" xfId="3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justify" vertical="center" wrapText="1"/>
    </xf>
    <xf numFmtId="164" fontId="21" fillId="0" borderId="2" xfId="4" applyNumberFormat="1" applyFont="1" applyFill="1" applyBorder="1" applyAlignment="1">
      <alignment vertical="center"/>
    </xf>
    <xf numFmtId="2" fontId="6" fillId="0" borderId="2" xfId="5" applyNumberFormat="1" applyFont="1" applyFill="1" applyBorder="1" applyAlignment="1">
      <alignment horizontal="center" vertical="center"/>
    </xf>
    <xf numFmtId="9" fontId="6" fillId="0" borderId="2" xfId="11" applyFont="1" applyBorder="1" applyAlignment="1">
      <alignment horizontal="center" vertical="center"/>
    </xf>
    <xf numFmtId="10" fontId="6" fillId="0" borderId="2" xfId="5" applyNumberFormat="1" applyFont="1" applyFill="1" applyBorder="1" applyAlignment="1">
      <alignment horizontal="center" vertical="center"/>
    </xf>
    <xf numFmtId="1" fontId="6" fillId="0" borderId="2" xfId="5" applyNumberFormat="1" applyFont="1" applyFill="1" applyBorder="1" applyAlignment="1">
      <alignment horizontal="center" vertical="center"/>
    </xf>
    <xf numFmtId="0" fontId="18" fillId="3" borderId="38" xfId="3" applyFont="1" applyFill="1" applyBorder="1" applyAlignment="1">
      <alignment horizontal="center" vertical="center"/>
    </xf>
    <xf numFmtId="3" fontId="8" fillId="7" borderId="39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7" fillId="4" borderId="0" xfId="3" applyFont="1" applyFill="1"/>
    <xf numFmtId="43" fontId="17" fillId="4" borderId="0" xfId="6" applyFont="1" applyFill="1"/>
    <xf numFmtId="0" fontId="19" fillId="4" borderId="0" xfId="3" applyFont="1" applyFill="1"/>
    <xf numFmtId="165" fontId="15" fillId="0" borderId="0" xfId="3" applyNumberFormat="1" applyFont="1" applyAlignment="1">
      <alignment vertical="center"/>
    </xf>
    <xf numFmtId="165" fontId="0" fillId="0" borderId="0" xfId="0" applyNumberFormat="1"/>
    <xf numFmtId="167" fontId="6" fillId="0" borderId="8" xfId="0" applyNumberFormat="1" applyFont="1" applyFill="1" applyBorder="1" applyAlignment="1">
      <alignment horizontal="center" vertical="center"/>
    </xf>
    <xf numFmtId="3" fontId="21" fillId="4" borderId="8" xfId="4" applyNumberFormat="1" applyFont="1" applyFill="1" applyBorder="1" applyAlignment="1">
      <alignment vertical="center"/>
    </xf>
    <xf numFmtId="4" fontId="6" fillId="4" borderId="8" xfId="4" applyNumberFormat="1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center"/>
    </xf>
    <xf numFmtId="10" fontId="6" fillId="4" borderId="8" xfId="5" applyNumberFormat="1" applyFont="1" applyFill="1" applyBorder="1" applyAlignment="1">
      <alignment horizontal="center" vertical="center"/>
    </xf>
    <xf numFmtId="0" fontId="6" fillId="4" borderId="8" xfId="5" applyNumberFormat="1" applyFont="1" applyFill="1" applyBorder="1" applyAlignment="1">
      <alignment horizontal="center" vertical="center"/>
    </xf>
    <xf numFmtId="3" fontId="6" fillId="0" borderId="8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58" fillId="0" borderId="41" xfId="3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4" borderId="41" xfId="7" applyFont="1" applyFill="1" applyBorder="1" applyAlignment="1">
      <alignment horizontal="justify" vertical="center" wrapText="1"/>
    </xf>
    <xf numFmtId="164" fontId="21" fillId="0" borderId="41" xfId="4" applyNumberFormat="1" applyFont="1" applyFill="1" applyBorder="1" applyAlignment="1">
      <alignment vertical="center"/>
    </xf>
    <xf numFmtId="0" fontId="6" fillId="0" borderId="41" xfId="3" applyFont="1" applyFill="1" applyBorder="1" applyAlignment="1">
      <alignment horizontal="center" vertical="center" wrapText="1"/>
    </xf>
    <xf numFmtId="0" fontId="6" fillId="0" borderId="42" xfId="3" applyFont="1" applyFill="1" applyBorder="1" applyAlignment="1">
      <alignment horizontal="center" vertical="center" wrapText="1"/>
    </xf>
    <xf numFmtId="0" fontId="54" fillId="3" borderId="38" xfId="3" applyFont="1" applyFill="1" applyBorder="1" applyAlignment="1">
      <alignment horizontal="center" vertical="center"/>
    </xf>
    <xf numFmtId="164" fontId="55" fillId="3" borderId="39" xfId="1" applyNumberFormat="1" applyFont="1" applyFill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49" fontId="6" fillId="4" borderId="44" xfId="0" applyNumberFormat="1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justify" vertical="center" wrapText="1"/>
    </xf>
    <xf numFmtId="168" fontId="21" fillId="0" borderId="44" xfId="1" applyNumberFormat="1" applyFont="1" applyFill="1" applyBorder="1" applyAlignment="1">
      <alignment vertical="center"/>
    </xf>
    <xf numFmtId="9" fontId="6" fillId="0" borderId="44" xfId="11" applyFont="1" applyBorder="1" applyAlignment="1">
      <alignment horizontal="center" vertical="center"/>
    </xf>
    <xf numFmtId="9" fontId="6" fillId="0" borderId="44" xfId="3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14" fontId="6" fillId="0" borderId="30" xfId="3" applyNumberFormat="1" applyFont="1" applyBorder="1" applyAlignment="1">
      <alignment horizontal="center" vertical="center"/>
    </xf>
    <xf numFmtId="167" fontId="6" fillId="0" borderId="30" xfId="3" applyNumberFormat="1" applyFont="1" applyBorder="1" applyAlignment="1">
      <alignment horizontal="center" vertical="center"/>
    </xf>
    <xf numFmtId="43" fontId="21" fillId="0" borderId="30" xfId="1" applyFont="1" applyFill="1" applyBorder="1" applyAlignment="1">
      <alignment vertical="center"/>
    </xf>
    <xf numFmtId="3" fontId="21" fillId="0" borderId="30" xfId="1" applyNumberFormat="1" applyFont="1" applyFill="1" applyBorder="1" applyAlignment="1">
      <alignment vertical="center"/>
    </xf>
    <xf numFmtId="43" fontId="6" fillId="0" borderId="30" xfId="3" applyNumberFormat="1" applyFont="1" applyBorder="1" applyAlignment="1">
      <alignment horizontal="center" vertical="center"/>
    </xf>
    <xf numFmtId="14" fontId="58" fillId="0" borderId="41" xfId="3" applyNumberFormat="1" applyFont="1" applyFill="1" applyBorder="1" applyAlignment="1">
      <alignment horizontal="center" vertical="center" wrapText="1"/>
    </xf>
    <xf numFmtId="167" fontId="6" fillId="0" borderId="41" xfId="0" applyNumberFormat="1" applyFont="1" applyFill="1" applyBorder="1" applyAlignment="1">
      <alignment horizontal="center" vertical="center"/>
    </xf>
    <xf numFmtId="2" fontId="6" fillId="0" borderId="41" xfId="5" applyNumberFormat="1" applyFont="1" applyFill="1" applyBorder="1" applyAlignment="1">
      <alignment horizontal="center" vertical="center"/>
    </xf>
    <xf numFmtId="9" fontId="6" fillId="0" borderId="41" xfId="11" applyFont="1" applyBorder="1" applyAlignment="1">
      <alignment horizontal="center" vertical="center"/>
    </xf>
    <xf numFmtId="9" fontId="6" fillId="0" borderId="41" xfId="5" applyFont="1" applyFill="1" applyBorder="1" applyAlignment="1">
      <alignment horizontal="center" vertical="center"/>
    </xf>
    <xf numFmtId="10" fontId="6" fillId="0" borderId="41" xfId="5" applyNumberFormat="1" applyFont="1" applyFill="1" applyBorder="1" applyAlignment="1">
      <alignment horizontal="center" vertical="center"/>
    </xf>
    <xf numFmtId="1" fontId="6" fillId="0" borderId="41" xfId="5" applyNumberFormat="1" applyFont="1" applyFill="1" applyBorder="1" applyAlignment="1">
      <alignment horizontal="center" vertical="center"/>
    </xf>
    <xf numFmtId="3" fontId="6" fillId="0" borderId="41" xfId="5" applyNumberFormat="1" applyFont="1" applyFill="1" applyBorder="1" applyAlignment="1">
      <alignment horizontal="center" vertical="center"/>
    </xf>
    <xf numFmtId="3" fontId="6" fillId="0" borderId="41" xfId="3" applyNumberFormat="1" applyFont="1" applyFill="1" applyBorder="1" applyAlignment="1">
      <alignment horizontal="center" vertical="center" wrapText="1"/>
    </xf>
    <xf numFmtId="4" fontId="34" fillId="0" borderId="2" xfId="1" applyNumberFormat="1" applyFont="1" applyFill="1" applyBorder="1" applyAlignment="1">
      <alignment vertical="center"/>
    </xf>
    <xf numFmtId="168" fontId="34" fillId="0" borderId="10" xfId="1" applyNumberFormat="1" applyFont="1" applyFill="1" applyBorder="1" applyAlignment="1">
      <alignment vertical="center"/>
    </xf>
    <xf numFmtId="0" fontId="56" fillId="0" borderId="0" xfId="0" applyFont="1"/>
    <xf numFmtId="0" fontId="2" fillId="0" borderId="0" xfId="0" applyFont="1"/>
    <xf numFmtId="0" fontId="6" fillId="0" borderId="30" xfId="3" applyFont="1" applyBorder="1" applyAlignment="1">
      <alignment horizontal="distributed" vertical="center"/>
    </xf>
    <xf numFmtId="43" fontId="21" fillId="0" borderId="2" xfId="4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 wrapText="1"/>
    </xf>
    <xf numFmtId="15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7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 wrapText="1"/>
    </xf>
    <xf numFmtId="3" fontId="21" fillId="4" borderId="10" xfId="4" applyNumberFormat="1" applyFont="1" applyFill="1" applyBorder="1" applyAlignment="1">
      <alignment vertical="center"/>
    </xf>
    <xf numFmtId="4" fontId="6" fillId="4" borderId="10" xfId="4" applyNumberFormat="1" applyFont="1" applyFill="1" applyBorder="1" applyAlignment="1">
      <alignment horizontal="center" vertical="center"/>
    </xf>
    <xf numFmtId="9" fontId="6" fillId="0" borderId="10" xfId="5" applyFont="1" applyFill="1" applyBorder="1" applyAlignment="1">
      <alignment horizontal="center" vertical="center"/>
    </xf>
    <xf numFmtId="10" fontId="6" fillId="4" borderId="10" xfId="5" applyNumberFormat="1" applyFont="1" applyFill="1" applyBorder="1" applyAlignment="1">
      <alignment horizontal="center" vertical="center"/>
    </xf>
    <xf numFmtId="0" fontId="6" fillId="4" borderId="10" xfId="5" applyNumberFormat="1" applyFont="1" applyFill="1" applyBorder="1" applyAlignment="1">
      <alignment horizontal="center" vertical="center"/>
    </xf>
    <xf numFmtId="3" fontId="6" fillId="0" borderId="10" xfId="5" applyNumberFormat="1" applyFont="1" applyFill="1" applyBorder="1" applyAlignment="1">
      <alignment horizontal="center" vertical="center"/>
    </xf>
    <xf numFmtId="3" fontId="6" fillId="0" borderId="10" xfId="3" applyNumberFormat="1" applyFont="1" applyFill="1" applyBorder="1" applyAlignment="1">
      <alignment horizontal="center" vertical="center" wrapText="1"/>
    </xf>
    <xf numFmtId="49" fontId="6" fillId="0" borderId="10" xfId="3" applyNumberFormat="1" applyFont="1" applyFill="1" applyBorder="1" applyAlignment="1">
      <alignment horizontal="center" vertical="center" wrapText="1"/>
    </xf>
    <xf numFmtId="49" fontId="6" fillId="0" borderId="46" xfId="3" applyNumberFormat="1" applyFont="1" applyFill="1" applyBorder="1" applyAlignment="1">
      <alignment horizontal="center" vertical="center" wrapText="1"/>
    </xf>
    <xf numFmtId="3" fontId="21" fillId="0" borderId="28" xfId="1" applyNumberFormat="1" applyFont="1" applyFill="1" applyBorder="1" applyAlignment="1">
      <alignment vertical="center"/>
    </xf>
    <xf numFmtId="3" fontId="21" fillId="0" borderId="2" xfId="1" applyNumberFormat="1" applyFont="1" applyFill="1" applyBorder="1" applyAlignment="1">
      <alignment vertical="center"/>
    </xf>
    <xf numFmtId="3" fontId="21" fillId="0" borderId="10" xfId="1" applyNumberFormat="1" applyFont="1" applyFill="1" applyBorder="1" applyAlignment="1">
      <alignment vertical="center"/>
    </xf>
    <xf numFmtId="3" fontId="21" fillId="0" borderId="8" xfId="1" applyNumberFormat="1" applyFont="1" applyFill="1" applyBorder="1" applyAlignment="1">
      <alignment vertical="center"/>
    </xf>
    <xf numFmtId="3" fontId="6" fillId="0" borderId="8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43" fontId="31" fillId="6" borderId="19" xfId="1" applyFont="1" applyFill="1" applyBorder="1" applyAlignment="1">
      <alignment horizontal="center" vertical="center" wrapText="1"/>
    </xf>
    <xf numFmtId="43" fontId="28" fillId="10" borderId="1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/>
    </xf>
    <xf numFmtId="43" fontId="35" fillId="0" borderId="0" xfId="1" applyFont="1" applyAlignment="1">
      <alignment horizontal="center" wrapText="1"/>
    </xf>
    <xf numFmtId="43" fontId="35" fillId="0" borderId="0" xfId="1" applyFont="1" applyAlignment="1">
      <alignment horizontal="center"/>
    </xf>
    <xf numFmtId="3" fontId="44" fillId="0" borderId="0" xfId="1" applyNumberFormat="1" applyFont="1" applyBorder="1" applyAlignment="1">
      <alignment horizontal="center" vertical="top"/>
    </xf>
    <xf numFmtId="3" fontId="44" fillId="0" borderId="0" xfId="1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top"/>
    </xf>
    <xf numFmtId="43" fontId="32" fillId="0" borderId="0" xfId="1" applyFont="1" applyAlignment="1">
      <alignment horizontal="center"/>
    </xf>
    <xf numFmtId="3" fontId="44" fillId="0" borderId="0" xfId="1" applyNumberFormat="1" applyFont="1" applyBorder="1" applyAlignment="1">
      <alignment horizontal="center" vertical="top" wrapText="1"/>
    </xf>
    <xf numFmtId="49" fontId="27" fillId="0" borderId="0" xfId="0" applyNumberFormat="1" applyFont="1" applyFill="1" applyBorder="1" applyAlignment="1">
      <alignment horizontal="right"/>
    </xf>
    <xf numFmtId="43" fontId="28" fillId="9" borderId="19" xfId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28" fillId="6" borderId="19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43" fontId="28" fillId="9" borderId="19" xfId="1" applyFont="1" applyFill="1" applyBorder="1" applyAlignment="1">
      <alignment horizontal="center" vertical="center"/>
    </xf>
    <xf numFmtId="43" fontId="28" fillId="10" borderId="19" xfId="1" applyFont="1" applyFill="1" applyBorder="1" applyAlignment="1">
      <alignment horizontal="center" vertical="center"/>
    </xf>
    <xf numFmtId="43" fontId="28" fillId="11" borderId="19" xfId="1" applyFont="1" applyFill="1" applyBorder="1" applyAlignment="1">
      <alignment horizontal="center" vertical="center"/>
    </xf>
    <xf numFmtId="43" fontId="29" fillId="12" borderId="19" xfId="1" applyFont="1" applyFill="1" applyBorder="1" applyAlignment="1">
      <alignment horizontal="center" vertical="center" wrapText="1"/>
    </xf>
    <xf numFmtId="43" fontId="28" fillId="6" borderId="19" xfId="1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/>
    </xf>
    <xf numFmtId="43" fontId="28" fillId="9" borderId="19" xfId="1" applyFont="1" applyFill="1" applyBorder="1" applyAlignment="1">
      <alignment horizontal="center" vertical="top"/>
    </xf>
    <xf numFmtId="0" fontId="5" fillId="0" borderId="23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47" fillId="3" borderId="20" xfId="3" applyFont="1" applyFill="1" applyBorder="1" applyAlignment="1">
      <alignment horizontal="center" vertical="center" wrapText="1"/>
    </xf>
    <xf numFmtId="0" fontId="47" fillId="3" borderId="22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3" fontId="10" fillId="7" borderId="20" xfId="3" applyNumberFormat="1" applyFont="1" applyFill="1" applyBorder="1" applyAlignment="1">
      <alignment horizontal="center" vertical="center" wrapText="1"/>
    </xf>
    <xf numFmtId="3" fontId="10" fillId="7" borderId="22" xfId="3" applyNumberFormat="1" applyFont="1" applyFill="1" applyBorder="1" applyAlignment="1">
      <alignment horizontal="center" vertical="center" wrapText="1"/>
    </xf>
    <xf numFmtId="3" fontId="10" fillId="3" borderId="20" xfId="3" applyNumberFormat="1" applyFont="1" applyFill="1" applyBorder="1" applyAlignment="1">
      <alignment horizontal="center" vertical="center" wrapText="1"/>
    </xf>
    <xf numFmtId="3" fontId="10" fillId="3" borderId="22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7" fontId="16" fillId="0" borderId="13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4" xfId="2" applyNumberFormat="1" applyFont="1" applyFill="1" applyBorder="1" applyAlignment="1">
      <alignment horizontal="right"/>
    </xf>
    <xf numFmtId="43" fontId="5" fillId="0" borderId="5" xfId="2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53" fillId="0" borderId="0" xfId="0" quotePrefix="1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0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165" fontId="5" fillId="0" borderId="34" xfId="2" applyNumberFormat="1" applyFont="1" applyFill="1" applyBorder="1" applyAlignment="1">
      <alignment horizontal="center"/>
    </xf>
    <xf numFmtId="165" fontId="5" fillId="0" borderId="35" xfId="2" applyNumberFormat="1" applyFont="1" applyFill="1" applyBorder="1" applyAlignment="1">
      <alignment horizontal="center"/>
    </xf>
    <xf numFmtId="165" fontId="5" fillId="0" borderId="36" xfId="2" applyNumberFormat="1" applyFont="1" applyFill="1" applyBorder="1" applyAlignment="1">
      <alignment horizontal="center"/>
    </xf>
    <xf numFmtId="165" fontId="5" fillId="0" borderId="37" xfId="2" applyNumberFormat="1" applyFont="1" applyFill="1" applyBorder="1" applyAlignment="1">
      <alignment horizontal="center"/>
    </xf>
    <xf numFmtId="165" fontId="5" fillId="0" borderId="34" xfId="1" applyNumberFormat="1" applyFont="1" applyFill="1" applyBorder="1" applyAlignment="1">
      <alignment horizontal="center"/>
    </xf>
    <xf numFmtId="165" fontId="5" fillId="0" borderId="35" xfId="1" applyNumberFormat="1" applyFont="1" applyFill="1" applyBorder="1" applyAlignment="1">
      <alignment horizontal="center"/>
    </xf>
    <xf numFmtId="0" fontId="57" fillId="2" borderId="0" xfId="0" applyFont="1" applyFill="1" applyAlignment="1">
      <alignment horizontal="center" vertical="center" wrapText="1"/>
    </xf>
    <xf numFmtId="3" fontId="5" fillId="0" borderId="32" xfId="2" applyNumberFormat="1" applyFont="1" applyFill="1" applyBorder="1" applyAlignment="1">
      <alignment horizontal="right"/>
    </xf>
    <xf numFmtId="3" fontId="5" fillId="0" borderId="33" xfId="2" applyNumberFormat="1" applyFont="1" applyFill="1" applyBorder="1" applyAlignment="1">
      <alignment horizontal="right"/>
    </xf>
    <xf numFmtId="0" fontId="5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32847</xdr:colOff>
      <xdr:row>5</xdr:row>
      <xdr:rowOff>32844</xdr:rowOff>
    </xdr:from>
    <xdr:to>
      <xdr:col>3</xdr:col>
      <xdr:colOff>870392</xdr:colOff>
      <xdr:row>8</xdr:row>
      <xdr:rowOff>246336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18" y="1461594"/>
          <a:ext cx="5271596" cy="2331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28575</xdr:rowOff>
    </xdr:from>
    <xdr:to>
      <xdr:col>3</xdr:col>
      <xdr:colOff>38100</xdr:colOff>
      <xdr:row>2</xdr:row>
      <xdr:rowOff>504825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19075"/>
          <a:ext cx="2867026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1</xdr:row>
      <xdr:rowOff>28575</xdr:rowOff>
    </xdr:from>
    <xdr:to>
      <xdr:col>3</xdr:col>
      <xdr:colOff>38100</xdr:colOff>
      <xdr:row>2</xdr:row>
      <xdr:rowOff>504825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19075"/>
          <a:ext cx="2867026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20485</xdr:colOff>
      <xdr:row>1</xdr:row>
      <xdr:rowOff>20484</xdr:rowOff>
    </xdr:from>
    <xdr:to>
      <xdr:col>3</xdr:col>
      <xdr:colOff>81937</xdr:colOff>
      <xdr:row>3</xdr:row>
      <xdr:rowOff>307258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5" y="215081"/>
          <a:ext cx="3226210" cy="1249516"/>
        </a:xfrm>
        <a:prstGeom prst="rect">
          <a:avLst/>
        </a:prstGeom>
      </xdr:spPr>
    </xdr:pic>
    <xdr:clientData/>
  </xdr:twoCellAnchor>
  <xdr:twoCellAnchor editAs="oneCell">
    <xdr:from>
      <xdr:col>0</xdr:col>
      <xdr:colOff>20485</xdr:colOff>
      <xdr:row>1</xdr:row>
      <xdr:rowOff>20484</xdr:rowOff>
    </xdr:from>
    <xdr:to>
      <xdr:col>3</xdr:col>
      <xdr:colOff>81937</xdr:colOff>
      <xdr:row>3</xdr:row>
      <xdr:rowOff>307258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5" y="210984"/>
          <a:ext cx="3223752" cy="1248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1333500</xdr:colOff>
      <xdr:row>3</xdr:row>
      <xdr:rowOff>352424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2733675" cy="13144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1333500</xdr:colOff>
      <xdr:row>3</xdr:row>
      <xdr:rowOff>352424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2733675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T59"/>
  <sheetViews>
    <sheetView zoomScale="58" zoomScaleNormal="58" workbookViewId="0">
      <pane ySplit="1" topLeftCell="A7" activePane="bottomLeft" state="frozen"/>
      <selection pane="bottomLeft" activeCell="W20" sqref="W20"/>
    </sheetView>
  </sheetViews>
  <sheetFormatPr baseColWidth="10" defaultRowHeight="15"/>
  <cols>
    <col min="1" max="1" width="5.28515625" style="43" customWidth="1"/>
    <col min="2" max="2" width="38.42578125" customWidth="1"/>
    <col min="3" max="3" width="28.140625" customWidth="1"/>
    <col min="4" max="4" width="25.85546875" customWidth="1"/>
    <col min="5" max="5" width="24.28515625" style="44" hidden="1" customWidth="1"/>
    <col min="6" max="6" width="27.7109375" style="44" hidden="1" customWidth="1"/>
    <col min="7" max="7" width="28.140625" style="44" hidden="1" customWidth="1"/>
    <col min="8" max="8" width="25.28515625" style="44" hidden="1" customWidth="1"/>
    <col min="9" max="10" width="28" style="44" hidden="1" customWidth="1"/>
    <col min="11" max="11" width="22.28515625" style="44" hidden="1" customWidth="1"/>
    <col min="12" max="12" width="23.28515625" style="44" hidden="1" customWidth="1"/>
    <col min="13" max="13" width="24.85546875" style="44" hidden="1" customWidth="1"/>
    <col min="14" max="14" width="23.7109375" style="44" hidden="1" customWidth="1"/>
    <col min="15" max="15" width="19.85546875" style="44" hidden="1" customWidth="1"/>
    <col min="16" max="16" width="22.5703125" style="44" hidden="1" customWidth="1"/>
    <col min="17" max="18" width="20.42578125" style="44" hidden="1" customWidth="1"/>
    <col min="19" max="19" width="24" style="44" customWidth="1"/>
    <col min="20" max="20" width="27.140625" style="44" customWidth="1"/>
    <col min="21" max="21" width="25" style="44" customWidth="1"/>
    <col min="22" max="22" width="22.7109375" style="44" customWidth="1"/>
    <col min="23" max="24" width="22.85546875" style="44" customWidth="1"/>
    <col min="25" max="25" width="24.28515625" style="44" customWidth="1"/>
    <col min="26" max="26" width="27.28515625" style="43" customWidth="1"/>
    <col min="27" max="27" width="22.28515625" style="43" customWidth="1"/>
    <col min="28" max="28" width="20.28515625" style="43" customWidth="1"/>
    <col min="29" max="29" width="28.85546875" style="43" customWidth="1"/>
    <col min="30" max="32" width="11.42578125" style="43"/>
    <col min="33" max="33" width="16.42578125" style="43" bestFit="1" customWidth="1"/>
    <col min="34" max="72" width="11.42578125" style="43"/>
  </cols>
  <sheetData>
    <row r="1" spans="1:72">
      <c r="W1" s="123"/>
    </row>
    <row r="2" spans="1:72" ht="27" customHeight="1">
      <c r="C2" s="44"/>
      <c r="D2" s="46"/>
    </row>
    <row r="3" spans="1:72" ht="27" customHeight="1">
      <c r="C3" s="44"/>
      <c r="D3" s="46"/>
    </row>
    <row r="4" spans="1:72" ht="27" customHeight="1">
      <c r="C4" s="44"/>
      <c r="D4" s="46"/>
    </row>
    <row r="6" spans="1:72" s="49" customFormat="1" ht="78.75" customHeight="1">
      <c r="A6" s="47"/>
      <c r="B6" s="399" t="s">
        <v>179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48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</row>
    <row r="7" spans="1:72" ht="45" customHeight="1">
      <c r="A7" s="47"/>
      <c r="B7" s="400" t="s">
        <v>180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50"/>
    </row>
    <row r="8" spans="1:72" s="49" customFormat="1" ht="42.75" customHeight="1">
      <c r="A8" s="51"/>
      <c r="B8" s="401" t="s">
        <v>181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52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</row>
    <row r="9" spans="1:72" s="49" customFormat="1" ht="33.75">
      <c r="A9" s="51"/>
      <c r="B9" s="401" t="s">
        <v>20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52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</row>
    <row r="10" spans="1:72" s="49" customFormat="1" ht="33.75">
      <c r="A10" s="51"/>
      <c r="B10" s="401" t="s">
        <v>24</v>
      </c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52"/>
      <c r="AB10" s="225"/>
      <c r="AC10" s="225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</row>
    <row r="11" spans="1:72" s="49" customFormat="1" ht="46.5">
      <c r="A11" s="51"/>
      <c r="B11" s="402">
        <v>2024</v>
      </c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52"/>
      <c r="AB11" s="225"/>
      <c r="AC11" s="225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</row>
    <row r="12" spans="1:72" ht="33" customHeight="1" thickBot="1">
      <c r="C12" s="223"/>
      <c r="E12" s="222"/>
      <c r="F12" s="222"/>
      <c r="G12" s="222"/>
      <c r="H12" s="222"/>
      <c r="J12" s="222"/>
      <c r="T12" s="222"/>
      <c r="U12" s="222"/>
      <c r="V12" s="222"/>
      <c r="X12" s="397" t="s">
        <v>141</v>
      </c>
      <c r="Y12" s="397"/>
      <c r="Z12" s="397"/>
      <c r="AB12" s="225"/>
      <c r="AC12" s="225"/>
    </row>
    <row r="13" spans="1:72" s="4" customFormat="1" ht="24" thickBot="1">
      <c r="A13" s="53"/>
      <c r="B13" s="403" t="s">
        <v>22</v>
      </c>
      <c r="C13" s="404" t="s">
        <v>23</v>
      </c>
      <c r="D13" s="404"/>
      <c r="E13" s="405" t="s">
        <v>24</v>
      </c>
      <c r="F13" s="405"/>
      <c r="G13" s="405"/>
      <c r="H13" s="405"/>
      <c r="I13" s="405"/>
      <c r="J13" s="405"/>
      <c r="K13" s="406" t="s">
        <v>25</v>
      </c>
      <c r="L13" s="406"/>
      <c r="M13" s="406"/>
      <c r="N13" s="406"/>
      <c r="O13" s="406"/>
      <c r="P13" s="406"/>
      <c r="Q13" s="407" t="s">
        <v>26</v>
      </c>
      <c r="R13" s="408" t="s">
        <v>27</v>
      </c>
      <c r="S13" s="409" t="s">
        <v>28</v>
      </c>
      <c r="T13" s="409"/>
      <c r="U13" s="409"/>
      <c r="V13" s="409"/>
      <c r="W13" s="409"/>
      <c r="X13" s="409"/>
      <c r="Y13" s="207"/>
      <c r="Z13" s="410" t="s">
        <v>1</v>
      </c>
      <c r="AA13" s="53"/>
      <c r="AB13" s="226"/>
      <c r="AC13" s="226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</row>
    <row r="14" spans="1:72" s="4" customFormat="1" ht="21.75" customHeight="1" thickBot="1">
      <c r="A14" s="53"/>
      <c r="B14" s="403"/>
      <c r="C14" s="404"/>
      <c r="D14" s="404"/>
      <c r="E14" s="398" t="s">
        <v>29</v>
      </c>
      <c r="F14" s="411" t="s">
        <v>30</v>
      </c>
      <c r="G14" s="411"/>
      <c r="H14" s="411"/>
      <c r="I14" s="131"/>
      <c r="J14" s="398" t="s">
        <v>31</v>
      </c>
      <c r="K14" s="387" t="s">
        <v>32</v>
      </c>
      <c r="L14" s="387" t="s">
        <v>33</v>
      </c>
      <c r="M14" s="387" t="s">
        <v>34</v>
      </c>
      <c r="N14" s="387" t="s">
        <v>35</v>
      </c>
      <c r="O14" s="387" t="s">
        <v>36</v>
      </c>
      <c r="P14" s="387" t="s">
        <v>37</v>
      </c>
      <c r="Q14" s="407"/>
      <c r="R14" s="408"/>
      <c r="S14" s="386" t="s">
        <v>21</v>
      </c>
      <c r="T14" s="386" t="s">
        <v>38</v>
      </c>
      <c r="U14" s="386" t="s">
        <v>39</v>
      </c>
      <c r="V14" s="386" t="s">
        <v>40</v>
      </c>
      <c r="W14" s="386" t="s">
        <v>41</v>
      </c>
      <c r="X14" s="386" t="s">
        <v>36</v>
      </c>
      <c r="Y14" s="386" t="s">
        <v>93</v>
      </c>
      <c r="Z14" s="410"/>
      <c r="AA14" s="53"/>
      <c r="AB14" s="226"/>
      <c r="AC14" s="226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</row>
    <row r="15" spans="1:72" s="55" customFormat="1" ht="69.75" customHeight="1" thickBot="1">
      <c r="A15" s="54"/>
      <c r="B15" s="403"/>
      <c r="C15" s="133" t="s">
        <v>42</v>
      </c>
      <c r="D15" s="133" t="s">
        <v>43</v>
      </c>
      <c r="E15" s="398"/>
      <c r="F15" s="132" t="s">
        <v>32</v>
      </c>
      <c r="G15" s="132" t="s">
        <v>44</v>
      </c>
      <c r="H15" s="132" t="s">
        <v>34</v>
      </c>
      <c r="I15" s="132" t="s">
        <v>45</v>
      </c>
      <c r="J15" s="398"/>
      <c r="K15" s="387"/>
      <c r="L15" s="387"/>
      <c r="M15" s="387"/>
      <c r="N15" s="387"/>
      <c r="O15" s="387"/>
      <c r="P15" s="387"/>
      <c r="Q15" s="407"/>
      <c r="R15" s="408"/>
      <c r="S15" s="386"/>
      <c r="T15" s="386"/>
      <c r="U15" s="386"/>
      <c r="V15" s="386"/>
      <c r="W15" s="386"/>
      <c r="X15" s="386"/>
      <c r="Y15" s="386" t="s">
        <v>93</v>
      </c>
      <c r="Z15" s="410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</row>
    <row r="16" spans="1:72" s="55" customFormat="1" ht="15.75" customHeight="1" thickBot="1">
      <c r="A16" s="54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  <c r="T16" s="115"/>
      <c r="U16" s="115"/>
      <c r="V16" s="115"/>
      <c r="W16" s="115"/>
      <c r="X16" s="115"/>
      <c r="Y16" s="115"/>
      <c r="Z16" s="116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</row>
    <row r="17" spans="1:72" s="3" customFormat="1" ht="56.25" customHeight="1">
      <c r="A17" s="56"/>
      <c r="B17" s="57" t="s">
        <v>46</v>
      </c>
      <c r="C17" s="266">
        <f>PDM!C5</f>
        <v>161698373.42000002</v>
      </c>
      <c r="D17" s="266">
        <f>PDM!G35</f>
        <v>110777483.05999997</v>
      </c>
      <c r="E17" s="267">
        <v>5283838.7399999993</v>
      </c>
      <c r="F17" s="267">
        <v>5624276.9100000001</v>
      </c>
      <c r="G17" s="267">
        <v>2129667.4299999997</v>
      </c>
      <c r="H17" s="267">
        <v>108247.46000000002</v>
      </c>
      <c r="I17" s="268">
        <v>0</v>
      </c>
      <c r="J17" s="267">
        <f>SUM(E17:I17)</f>
        <v>13146030.539999999</v>
      </c>
      <c r="K17" s="267"/>
      <c r="L17" s="267"/>
      <c r="M17" s="267"/>
      <c r="N17" s="267"/>
      <c r="O17" s="267"/>
      <c r="P17" s="267"/>
      <c r="Q17" s="267"/>
      <c r="R17" s="267"/>
      <c r="S17" s="267">
        <f>J17</f>
        <v>13146030.539999999</v>
      </c>
      <c r="T17" s="266">
        <v>0</v>
      </c>
      <c r="U17" s="266">
        <v>0</v>
      </c>
      <c r="V17" s="266">
        <v>0</v>
      </c>
      <c r="W17" s="266">
        <v>0</v>
      </c>
      <c r="X17" s="266">
        <v>0</v>
      </c>
      <c r="Y17" s="266">
        <v>0</v>
      </c>
      <c r="Z17" s="254">
        <f>C17-S17</f>
        <v>148552342.88000003</v>
      </c>
      <c r="AA17" s="58"/>
      <c r="AB17" s="150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</row>
    <row r="18" spans="1:72" s="3" customFormat="1" ht="69" customHeight="1">
      <c r="A18" s="56"/>
      <c r="B18" s="61" t="s">
        <v>52</v>
      </c>
      <c r="C18" s="269">
        <v>888389340</v>
      </c>
      <c r="D18" s="269">
        <v>859930163</v>
      </c>
      <c r="E18" s="271">
        <v>0</v>
      </c>
      <c r="F18" s="271">
        <v>0</v>
      </c>
      <c r="G18" s="271">
        <v>0</v>
      </c>
      <c r="H18" s="270">
        <v>0</v>
      </c>
      <c r="I18" s="270">
        <v>0</v>
      </c>
      <c r="J18" s="270">
        <f>SUM(E18:I18)</f>
        <v>0</v>
      </c>
      <c r="K18" s="269"/>
      <c r="L18" s="269"/>
      <c r="M18" s="269"/>
      <c r="N18" s="269"/>
      <c r="O18" s="269"/>
      <c r="P18" s="269"/>
      <c r="Q18" s="269"/>
      <c r="R18" s="269"/>
      <c r="S18" s="272">
        <f>J18</f>
        <v>0</v>
      </c>
      <c r="T18" s="358">
        <v>115703682.92000005</v>
      </c>
      <c r="U18" s="358">
        <v>20955051.289999999</v>
      </c>
      <c r="V18" s="358">
        <v>1612193.1199999999</v>
      </c>
      <c r="W18" s="270">
        <v>0</v>
      </c>
      <c r="X18" s="271">
        <v>0</v>
      </c>
      <c r="Y18" s="271">
        <v>0</v>
      </c>
      <c r="Z18" s="59">
        <f>C18-T18-U18-V18-W18-X18-Y18</f>
        <v>750118412.66999996</v>
      </c>
      <c r="AA18" s="60"/>
      <c r="AB18" s="62"/>
      <c r="AC18" s="56"/>
      <c r="AD18" s="56"/>
      <c r="AE18" s="56"/>
      <c r="AF18" s="56"/>
      <c r="AG18" s="62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</row>
    <row r="19" spans="1:72" s="3" customFormat="1" ht="69" customHeight="1">
      <c r="A19" s="56"/>
      <c r="B19" s="218" t="s">
        <v>59</v>
      </c>
      <c r="C19" s="273">
        <f>'FAISMUN '!C6:D6</f>
        <v>243450097</v>
      </c>
      <c r="D19" s="271">
        <f>'FAISMUN '!G18</f>
        <v>63317928.07</v>
      </c>
      <c r="E19" s="272">
        <v>0</v>
      </c>
      <c r="F19" s="271">
        <v>0</v>
      </c>
      <c r="G19" s="272">
        <v>0</v>
      </c>
      <c r="H19" s="272">
        <v>0</v>
      </c>
      <c r="I19" s="272">
        <v>0</v>
      </c>
      <c r="J19" s="271">
        <f>SUM(E19:I19)</f>
        <v>0</v>
      </c>
      <c r="K19" s="273"/>
      <c r="L19" s="273"/>
      <c r="M19" s="273"/>
      <c r="N19" s="273"/>
      <c r="O19" s="273"/>
      <c r="P19" s="272"/>
      <c r="Q19" s="273"/>
      <c r="R19" s="273"/>
      <c r="S19" s="272">
        <f>J19</f>
        <v>0</v>
      </c>
      <c r="T19" s="274">
        <v>0</v>
      </c>
      <c r="U19" s="272">
        <v>0</v>
      </c>
      <c r="V19" s="274">
        <v>0</v>
      </c>
      <c r="W19" s="271">
        <v>0</v>
      </c>
      <c r="X19" s="272">
        <v>0</v>
      </c>
      <c r="Y19" s="359">
        <v>11772642.689999999</v>
      </c>
      <c r="Z19" s="59">
        <f>C19-T19-U19-V19-W19-X19-Y19</f>
        <v>231677454.31</v>
      </c>
      <c r="AA19" s="60"/>
      <c r="AB19" s="62"/>
      <c r="AC19" s="62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</row>
    <row r="20" spans="1:72" s="56" customFormat="1" ht="70.5" thickBot="1">
      <c r="B20" s="219" t="s">
        <v>98</v>
      </c>
      <c r="C20" s="275">
        <v>12787.84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  <c r="I20" s="275">
        <v>0</v>
      </c>
      <c r="J20" s="276">
        <f>SUM(E20:I20)</f>
        <v>0</v>
      </c>
      <c r="K20" s="275"/>
      <c r="L20" s="277"/>
      <c r="M20" s="277"/>
      <c r="N20" s="277"/>
      <c r="O20" s="277"/>
      <c r="P20" s="277"/>
      <c r="Q20" s="277"/>
      <c r="R20" s="277"/>
      <c r="S20" s="277"/>
      <c r="T20" s="275">
        <v>0</v>
      </c>
      <c r="U20" s="275">
        <v>0</v>
      </c>
      <c r="V20" s="275">
        <v>0</v>
      </c>
      <c r="W20" s="278">
        <v>0</v>
      </c>
      <c r="X20" s="275">
        <v>0</v>
      </c>
      <c r="Y20" s="275">
        <v>0</v>
      </c>
      <c r="Z20" s="129">
        <f>C20-S20-T20-V20-W20-X20-U20-Y20</f>
        <v>12787.84</v>
      </c>
      <c r="AA20" s="150"/>
      <c r="AB20" s="58"/>
      <c r="AC20" s="62"/>
    </row>
    <row r="21" spans="1:72" s="66" customFormat="1" ht="78.75" customHeight="1" thickBot="1">
      <c r="A21" s="63"/>
      <c r="B21" s="112"/>
      <c r="C21" s="65">
        <f t="shared" ref="C21:X21" si="0">SUM(C17:C20)</f>
        <v>1293550598.26</v>
      </c>
      <c r="D21" s="65">
        <f t="shared" si="0"/>
        <v>1034025574.13</v>
      </c>
      <c r="E21" s="65">
        <f t="shared" si="0"/>
        <v>5283838.7399999993</v>
      </c>
      <c r="F21" s="65">
        <f t="shared" si="0"/>
        <v>5624276.9100000001</v>
      </c>
      <c r="G21" s="65">
        <f t="shared" si="0"/>
        <v>2129667.4299999997</v>
      </c>
      <c r="H21" s="65">
        <f t="shared" si="0"/>
        <v>108247.46000000002</v>
      </c>
      <c r="I21" s="65">
        <f t="shared" si="0"/>
        <v>0</v>
      </c>
      <c r="J21" s="65">
        <f t="shared" si="0"/>
        <v>13146030.539999999</v>
      </c>
      <c r="K21" s="65">
        <f t="shared" si="0"/>
        <v>0</v>
      </c>
      <c r="L21" s="65">
        <f t="shared" si="0"/>
        <v>0</v>
      </c>
      <c r="M21" s="65">
        <f t="shared" si="0"/>
        <v>0</v>
      </c>
      <c r="N21" s="65">
        <f t="shared" si="0"/>
        <v>0</v>
      </c>
      <c r="O21" s="65">
        <f t="shared" si="0"/>
        <v>0</v>
      </c>
      <c r="P21" s="65">
        <f t="shared" si="0"/>
        <v>0</v>
      </c>
      <c r="Q21" s="65">
        <f t="shared" si="0"/>
        <v>0</v>
      </c>
      <c r="R21" s="65">
        <f t="shared" si="0"/>
        <v>0</v>
      </c>
      <c r="S21" s="65">
        <f t="shared" si="0"/>
        <v>13146030.539999999</v>
      </c>
      <c r="T21" s="65">
        <f t="shared" si="0"/>
        <v>115703682.92000005</v>
      </c>
      <c r="U21" s="208">
        <f t="shared" si="0"/>
        <v>20955051.289999999</v>
      </c>
      <c r="V21" s="208">
        <f t="shared" si="0"/>
        <v>1612193.1199999999</v>
      </c>
      <c r="W21" s="128">
        <f t="shared" si="0"/>
        <v>0</v>
      </c>
      <c r="X21" s="208">
        <f t="shared" si="0"/>
        <v>0</v>
      </c>
      <c r="Y21" s="208">
        <f>SUM(Y15:Y20)</f>
        <v>11772642.689999999</v>
      </c>
      <c r="Z21" s="65">
        <f>SUM(Z17:Z20)</f>
        <v>1130360997.6999998</v>
      </c>
      <c r="AA21" s="110"/>
      <c r="AB21" s="130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</row>
    <row r="22" spans="1:72" s="66" customFormat="1" ht="36" customHeight="1" thickTop="1">
      <c r="A22" s="63"/>
      <c r="B22" s="64"/>
      <c r="C22" s="67"/>
      <c r="D22" s="111"/>
      <c r="E22" s="68"/>
      <c r="F22" s="158"/>
      <c r="G22" s="158"/>
      <c r="H22" s="67"/>
      <c r="I22" s="68"/>
      <c r="J22" s="67"/>
      <c r="K22" s="68"/>
      <c r="L22" s="68"/>
      <c r="M22" s="68"/>
      <c r="N22" s="68"/>
      <c r="O22" s="68"/>
      <c r="P22" s="68"/>
      <c r="Q22" s="68"/>
      <c r="R22" s="68"/>
      <c r="S22" s="69"/>
      <c r="T22" s="68"/>
      <c r="U22" s="68"/>
      <c r="V22" s="68"/>
      <c r="W22" s="68"/>
      <c r="X22" s="68"/>
      <c r="Y22" s="68"/>
      <c r="Z22" s="68"/>
      <c r="AA22" s="63"/>
      <c r="AB22" s="63"/>
      <c r="AC22" s="130">
        <f>SUM(AC20:AC21)</f>
        <v>0</v>
      </c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</row>
    <row r="23" spans="1:72" s="3" customFormat="1" ht="35.1" customHeight="1">
      <c r="A23" s="56"/>
      <c r="B23" s="70"/>
      <c r="C23" s="71" t="s">
        <v>47</v>
      </c>
      <c r="D23" s="72">
        <v>1000</v>
      </c>
      <c r="E23" s="73">
        <f>F21</f>
        <v>5624276.9100000001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>
        <f>F21</f>
        <v>5624276.9100000001</v>
      </c>
      <c r="U23" s="242"/>
      <c r="V23" s="243"/>
      <c r="W23" s="213"/>
      <c r="X23" s="212"/>
      <c r="Y23" s="68"/>
      <c r="Z23" s="68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</row>
    <row r="24" spans="1:72" s="3" customFormat="1" ht="35.1" customHeight="1">
      <c r="A24" s="56"/>
      <c r="B24" s="77"/>
      <c r="C24" s="71" t="s">
        <v>47</v>
      </c>
      <c r="D24" s="72">
        <v>2000</v>
      </c>
      <c r="E24" s="73">
        <f>G21</f>
        <v>2129667.4299999997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>
        <f>G21</f>
        <v>2129667.4299999997</v>
      </c>
      <c r="U24" s="242"/>
      <c r="V24" s="243"/>
      <c r="W24" s="213"/>
      <c r="X24" s="214"/>
      <c r="Y24" s="68"/>
      <c r="Z24" s="68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</row>
    <row r="25" spans="1:72" s="3" customFormat="1" ht="35.1" customHeight="1">
      <c r="A25" s="56"/>
      <c r="B25" s="77"/>
      <c r="C25" s="71" t="s">
        <v>47</v>
      </c>
      <c r="D25" s="72">
        <v>3000</v>
      </c>
      <c r="E25" s="73">
        <f>H21</f>
        <v>108247.46000000002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>
        <f>H21</f>
        <v>108247.46000000002</v>
      </c>
      <c r="U25" s="244"/>
      <c r="V25" s="243"/>
      <c r="W25" s="211"/>
      <c r="X25" s="212"/>
      <c r="Y25" s="68"/>
      <c r="Z25" s="68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</row>
    <row r="26" spans="1:72" s="3" customFormat="1" ht="35.1" customHeight="1">
      <c r="A26" s="56"/>
      <c r="B26" s="77"/>
      <c r="C26" s="71" t="s">
        <v>47</v>
      </c>
      <c r="D26" s="72">
        <v>6000</v>
      </c>
      <c r="E26" s="73">
        <f>E21</f>
        <v>5283838.7399999993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>
        <f>E21</f>
        <v>5283838.7399999993</v>
      </c>
      <c r="U26" s="242"/>
      <c r="V26" s="243"/>
      <c r="W26" s="211"/>
      <c r="X26" s="215"/>
      <c r="Y26" s="209"/>
      <c r="Z26" s="7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</row>
    <row r="27" spans="1:72" s="3" customFormat="1" ht="35.1" customHeight="1" thickBot="1">
      <c r="A27" s="56"/>
      <c r="B27" s="77"/>
      <c r="C27" s="78" t="s">
        <v>6</v>
      </c>
      <c r="D27" s="79"/>
      <c r="E27" s="79">
        <f>SUM(E23:E26)</f>
        <v>13146030.539999999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>
        <f>S23+S24+S25+S26</f>
        <v>13146030.539999999</v>
      </c>
      <c r="U27" s="79"/>
      <c r="V27" s="245"/>
      <c r="W27" s="211"/>
      <c r="X27" s="215"/>
      <c r="Y27" s="209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</row>
    <row r="28" spans="1:72" s="3" customFormat="1" ht="35.1" customHeight="1" thickTop="1">
      <c r="A28" s="56"/>
      <c r="B28" s="77"/>
      <c r="C28" s="78"/>
      <c r="D28" s="79"/>
      <c r="E28" s="79"/>
      <c r="F28" s="79"/>
      <c r="G28" s="227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120"/>
      <c r="U28" s="79"/>
      <c r="V28" s="68"/>
      <c r="W28" s="81"/>
      <c r="X28" s="76"/>
      <c r="Y28" s="209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</row>
    <row r="29" spans="1:72" s="3" customFormat="1" ht="35.1" customHeight="1">
      <c r="A29" s="56"/>
      <c r="B29" s="388" t="s">
        <v>174</v>
      </c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</row>
    <row r="30" spans="1:72" s="3" customFormat="1" ht="35.1" customHeight="1">
      <c r="A30" s="56"/>
      <c r="B30" s="77"/>
      <c r="C30" s="78"/>
      <c r="D30" s="79"/>
      <c r="E30" s="79"/>
      <c r="F30" s="79"/>
      <c r="G30" s="227"/>
      <c r="H30" s="79"/>
      <c r="I30" s="228"/>
      <c r="J30" s="79"/>
      <c r="K30" s="79"/>
      <c r="L30" s="79"/>
      <c r="M30" s="79"/>
      <c r="N30" s="79"/>
      <c r="O30" s="79"/>
      <c r="P30" s="79"/>
      <c r="Q30" s="79"/>
      <c r="R30" s="79"/>
      <c r="S30" s="120"/>
      <c r="T30" s="10"/>
      <c r="U30" s="79"/>
      <c r="V30" s="79"/>
      <c r="W30" s="81"/>
      <c r="X30" s="76"/>
      <c r="Y30" s="209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</row>
    <row r="31" spans="1:72" s="3" customFormat="1" ht="35.1" customHeight="1">
      <c r="A31" s="56"/>
      <c r="B31" s="385" t="s">
        <v>50</v>
      </c>
      <c r="C31" s="385"/>
      <c r="D31" s="82"/>
      <c r="E31" s="82"/>
      <c r="F31" s="76"/>
      <c r="G31" s="209"/>
      <c r="H31" s="76"/>
      <c r="I31" s="229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108"/>
      <c r="U31" s="76"/>
      <c r="V31" s="203" t="s">
        <v>51</v>
      </c>
      <c r="W31" s="203"/>
      <c r="X31" s="203"/>
      <c r="Y31" s="76"/>
      <c r="Z31" s="203"/>
      <c r="AA31" s="121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</row>
    <row r="32" spans="1:72" s="3" customFormat="1" ht="21.75" customHeight="1">
      <c r="A32" s="56"/>
      <c r="B32" s="392" t="s">
        <v>111</v>
      </c>
      <c r="C32" s="392"/>
      <c r="D32" s="117"/>
      <c r="E32" s="117"/>
      <c r="F32" s="117"/>
      <c r="G32" s="230"/>
      <c r="H32" s="117"/>
      <c r="I32" s="231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08"/>
      <c r="U32" s="76"/>
      <c r="V32" s="201" t="s">
        <v>58</v>
      </c>
      <c r="W32" s="201"/>
      <c r="X32" s="201"/>
      <c r="Y32" s="203"/>
      <c r="Z32" s="201"/>
      <c r="AA32" s="163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</row>
    <row r="33" spans="1:72" s="3" customFormat="1" ht="35.1" customHeight="1">
      <c r="A33" s="56"/>
      <c r="B33" s="393" t="s">
        <v>57</v>
      </c>
      <c r="C33" s="393"/>
      <c r="D33" s="118"/>
      <c r="E33" s="118"/>
      <c r="F33" s="118"/>
      <c r="G33" s="232"/>
      <c r="H33" s="118"/>
      <c r="I33" s="233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76"/>
      <c r="U33" s="396" t="s">
        <v>95</v>
      </c>
      <c r="V33" s="396"/>
      <c r="W33" s="396"/>
      <c r="X33" s="202"/>
      <c r="Y33" s="201"/>
      <c r="Z33" s="202"/>
      <c r="AA33" s="164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</row>
    <row r="34" spans="1:72" ht="35.1" customHeight="1">
      <c r="B34" s="83"/>
      <c r="C34" s="84"/>
      <c r="D34" s="85"/>
      <c r="E34" s="82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6"/>
      <c r="T34" s="87"/>
      <c r="U34" s="87"/>
      <c r="V34" s="87"/>
      <c r="W34" s="164"/>
      <c r="X34" s="164"/>
      <c r="Y34" s="202"/>
      <c r="Z34" s="164"/>
      <c r="AA34" s="164"/>
    </row>
    <row r="35" spans="1:72" ht="23.25" customHeight="1">
      <c r="B35" s="88"/>
      <c r="C35" s="89"/>
      <c r="D35" s="90"/>
      <c r="E35" s="82"/>
      <c r="F35" s="89"/>
      <c r="G35" s="84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394"/>
      <c r="T35" s="394"/>
      <c r="U35" s="394"/>
      <c r="V35" s="394"/>
      <c r="W35" s="394"/>
      <c r="X35" s="394"/>
      <c r="Y35" s="164"/>
      <c r="Z35" s="87"/>
    </row>
    <row r="36" spans="1:72" s="91" customFormat="1" ht="33.75" customHeight="1">
      <c r="B36" s="88"/>
      <c r="C36" s="92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251"/>
      <c r="T36" s="251"/>
      <c r="U36" s="251"/>
      <c r="V36" s="251"/>
      <c r="W36" s="251"/>
      <c r="X36" s="251"/>
      <c r="Y36" s="205"/>
    </row>
    <row r="37" spans="1:72" ht="20.25">
      <c r="B37" s="94"/>
      <c r="C37" s="89"/>
      <c r="D37" s="95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251"/>
      <c r="T37" s="251"/>
      <c r="U37" s="251"/>
      <c r="V37" s="251"/>
      <c r="W37" s="251"/>
      <c r="X37" s="251"/>
      <c r="Y37" s="206"/>
    </row>
    <row r="38" spans="1:72">
      <c r="B38" s="96"/>
      <c r="C38" s="97"/>
      <c r="D38" s="98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206"/>
    </row>
    <row r="39" spans="1:72" hidden="1">
      <c r="B39" s="96"/>
      <c r="C39" s="96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395"/>
      <c r="O39" s="395"/>
      <c r="P39" s="395"/>
      <c r="Q39" s="395"/>
      <c r="R39" s="395"/>
      <c r="S39" s="97"/>
      <c r="T39" s="97"/>
      <c r="U39" s="97"/>
      <c r="V39" s="97"/>
      <c r="W39" s="97"/>
      <c r="X39" s="97"/>
      <c r="Y39" s="97"/>
    </row>
    <row r="40" spans="1:72" ht="15.75" hidden="1">
      <c r="B40" s="389"/>
      <c r="C40" s="389"/>
      <c r="D40" s="96"/>
      <c r="E40" s="97"/>
      <c r="F40" s="97"/>
      <c r="G40" s="97"/>
      <c r="H40" s="97"/>
      <c r="I40" s="97"/>
      <c r="J40" s="97"/>
      <c r="K40" s="97"/>
      <c r="L40" s="97"/>
      <c r="M40" s="99"/>
      <c r="N40" s="391" t="s">
        <v>48</v>
      </c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97"/>
    </row>
    <row r="41" spans="1:72" ht="15" hidden="1" customHeight="1">
      <c r="B41" s="389"/>
      <c r="C41" s="389"/>
      <c r="D41" s="96"/>
      <c r="E41" s="97"/>
      <c r="F41" s="97"/>
      <c r="G41" s="97"/>
      <c r="H41" s="97"/>
      <c r="I41" s="97"/>
      <c r="J41" s="97"/>
      <c r="K41" s="97"/>
      <c r="L41" s="97"/>
      <c r="M41" s="100"/>
      <c r="N41" s="390" t="s">
        <v>49</v>
      </c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97"/>
    </row>
    <row r="42" spans="1:72" ht="15.75" hidden="1">
      <c r="B42" s="96"/>
      <c r="C42" s="96"/>
      <c r="D42" s="96"/>
      <c r="E42" s="97"/>
      <c r="F42" s="97"/>
      <c r="G42" s="97"/>
      <c r="H42" s="97"/>
      <c r="I42" s="97"/>
      <c r="J42" s="97"/>
      <c r="K42" s="97"/>
      <c r="L42" s="97"/>
      <c r="M42" s="10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204"/>
    </row>
    <row r="43" spans="1:72" ht="15.75">
      <c r="B43" s="101"/>
      <c r="C43" s="97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204"/>
      <c r="AA43" s="102"/>
    </row>
    <row r="44" spans="1:72">
      <c r="B44" s="96"/>
      <c r="C44" s="97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 spans="1:72">
      <c r="B45" s="96"/>
      <c r="C45" s="97"/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101"/>
      <c r="P45" s="101"/>
      <c r="Q45" s="101"/>
      <c r="R45" s="101"/>
      <c r="S45" s="97"/>
      <c r="T45" s="97"/>
      <c r="U45" s="97"/>
      <c r="V45" s="97"/>
      <c r="W45" s="97"/>
      <c r="X45" s="97"/>
      <c r="Y45" s="97"/>
    </row>
    <row r="46" spans="1:72">
      <c r="B46" s="96"/>
      <c r="C46" s="98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</row>
    <row r="47" spans="1:72" ht="24.95" customHeight="1">
      <c r="B47" s="44"/>
      <c r="C47" s="45"/>
      <c r="K47" s="103"/>
      <c r="L47" s="103"/>
      <c r="M47" s="103"/>
      <c r="N47" s="104"/>
      <c r="O47" s="104"/>
      <c r="Q47" s="104"/>
      <c r="Y47" s="97"/>
    </row>
    <row r="48" spans="1:72" ht="24.95" customHeight="1">
      <c r="K48" s="103"/>
      <c r="L48" s="103"/>
      <c r="M48" s="103"/>
      <c r="N48" s="105"/>
      <c r="O48" s="104"/>
      <c r="P48" s="104"/>
      <c r="Q48" s="104"/>
      <c r="Y48" s="97"/>
    </row>
    <row r="49" spans="2:17" ht="24.95" customHeight="1">
      <c r="K49" s="106"/>
      <c r="L49" s="106"/>
      <c r="M49" s="106"/>
      <c r="N49" s="105"/>
      <c r="O49" s="104"/>
      <c r="Q49" s="104"/>
    </row>
    <row r="50" spans="2:17" ht="24.95" customHeight="1">
      <c r="K50" s="106"/>
      <c r="L50" s="106"/>
      <c r="M50" s="106"/>
      <c r="N50" s="105"/>
      <c r="O50" s="104"/>
      <c r="P50" s="107"/>
      <c r="Q50" s="104"/>
    </row>
    <row r="51" spans="2:17" ht="24.95" customHeight="1">
      <c r="P51" s="108"/>
    </row>
    <row r="52" spans="2:17" ht="24.95" customHeight="1">
      <c r="B52" s="109"/>
      <c r="P52" s="108"/>
    </row>
    <row r="53" spans="2:17" ht="24.95" customHeight="1">
      <c r="B53" s="44"/>
      <c r="O53" s="108"/>
      <c r="P53" s="108"/>
    </row>
    <row r="54" spans="2:17" ht="24.95" customHeight="1">
      <c r="B54" s="45"/>
      <c r="O54" s="108"/>
    </row>
    <row r="55" spans="2:17" ht="24.95" customHeight="1">
      <c r="O55" s="108"/>
    </row>
    <row r="56" spans="2:17" ht="24.95" customHeight="1"/>
    <row r="57" spans="2:17" ht="24.95" customHeight="1"/>
    <row r="58" spans="2:17" ht="24.95" customHeight="1"/>
    <row r="59" spans="2:17" ht="24.95" customHeight="1"/>
  </sheetData>
  <mergeCells count="42">
    <mergeCell ref="B10:Z10"/>
    <mergeCell ref="B11:Z11"/>
    <mergeCell ref="X12:Z12"/>
    <mergeCell ref="J14:J15"/>
    <mergeCell ref="B6:Z6"/>
    <mergeCell ref="B7:Z7"/>
    <mergeCell ref="B8:Z8"/>
    <mergeCell ref="B9:Z9"/>
    <mergeCell ref="B13:B15"/>
    <mergeCell ref="C13:D14"/>
    <mergeCell ref="E13:J13"/>
    <mergeCell ref="K13:P13"/>
    <mergeCell ref="Q13:Q15"/>
    <mergeCell ref="R13:R15"/>
    <mergeCell ref="S13:X13"/>
    <mergeCell ref="Z13:Z15"/>
    <mergeCell ref="E14:E15"/>
    <mergeCell ref="F14:H14"/>
    <mergeCell ref="B41:C41"/>
    <mergeCell ref="N41:X42"/>
    <mergeCell ref="B40:C40"/>
    <mergeCell ref="N40:X40"/>
    <mergeCell ref="B32:C32"/>
    <mergeCell ref="B33:C33"/>
    <mergeCell ref="S35:X35"/>
    <mergeCell ref="N39:R39"/>
    <mergeCell ref="U33:W33"/>
    <mergeCell ref="B31:C31"/>
    <mergeCell ref="X14:X15"/>
    <mergeCell ref="P14:P15"/>
    <mergeCell ref="S14:S15"/>
    <mergeCell ref="T14:T15"/>
    <mergeCell ref="U14:U15"/>
    <mergeCell ref="V14:V15"/>
    <mergeCell ref="K14:K15"/>
    <mergeCell ref="B29:Z29"/>
    <mergeCell ref="Y14:Y15"/>
    <mergeCell ref="W14:W15"/>
    <mergeCell ref="L14:L15"/>
    <mergeCell ref="M14:M15"/>
    <mergeCell ref="N14:N15"/>
    <mergeCell ref="O14:O15"/>
  </mergeCells>
  <printOptions horizontalCentered="1"/>
  <pageMargins left="0" right="0" top="0" bottom="0" header="0.31496062992125984" footer="0.31496062992125984"/>
  <pageSetup scale="4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pane ySplit="1" topLeftCell="A2" activePane="bottomLeft" state="frozen"/>
      <selection pane="bottomLeft" activeCell="A4" sqref="A4:T4"/>
    </sheetView>
  </sheetViews>
  <sheetFormatPr baseColWidth="10" defaultRowHeight="15"/>
  <cols>
    <col min="1" max="1" width="8.85546875" customWidth="1"/>
    <col min="2" max="2" width="14.5703125" customWidth="1"/>
    <col min="3" max="3" width="19.42578125" customWidth="1"/>
    <col min="4" max="4" width="6.28515625" customWidth="1"/>
    <col min="5" max="5" width="8.28515625" customWidth="1"/>
    <col min="6" max="6" width="33.42578125" customWidth="1"/>
    <col min="7" max="7" width="13.7109375" customWidth="1"/>
    <col min="8" max="8" width="13.28515625" customWidth="1"/>
    <col min="9" max="9" width="15.42578125" customWidth="1"/>
    <col min="10" max="10" width="7.5703125" customWidth="1"/>
    <col min="11" max="11" width="9.28515625" style="9" customWidth="1"/>
    <col min="12" max="12" width="8" style="9" customWidth="1"/>
    <col min="13" max="13" width="9.5703125" customWidth="1"/>
    <col min="14" max="14" width="7.7109375" customWidth="1"/>
    <col min="15" max="15" width="11.140625" customWidth="1"/>
    <col min="16" max="16" width="9" customWidth="1"/>
    <col min="17" max="17" width="8.5703125" style="4" customWidth="1"/>
    <col min="18" max="18" width="11.7109375" customWidth="1"/>
    <col min="19" max="19" width="10.570312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>
      <c r="F1" s="1"/>
    </row>
    <row r="2" spans="1:20" ht="58.5" customHeight="1">
      <c r="A2" s="424" t="s">
        <v>12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</row>
    <row r="3" spans="1:20" ht="40.5" customHeight="1">
      <c r="A3" s="458" t="s">
        <v>183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384"/>
      <c r="T3" s="384"/>
    </row>
    <row r="4" spans="1:20" ht="19.5" thickBot="1">
      <c r="A4" s="425" t="s">
        <v>182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</row>
    <row r="5" spans="1:20" s="3" customFormat="1" ht="24.95" customHeight="1">
      <c r="A5" s="428" t="s">
        <v>10</v>
      </c>
      <c r="B5" s="429"/>
      <c r="C5" s="430">
        <v>161698373.42000002</v>
      </c>
      <c r="D5" s="430">
        <v>161698373.42000002</v>
      </c>
      <c r="E5" s="431">
        <v>161698373.42000002</v>
      </c>
      <c r="F5" s="240"/>
      <c r="G5" s="241"/>
      <c r="H5" s="241"/>
      <c r="J5" s="6"/>
      <c r="K5" s="2"/>
      <c r="L5" s="2"/>
      <c r="Q5" s="4"/>
    </row>
    <row r="6" spans="1:20" s="3" customFormat="1" ht="18.75" customHeight="1">
      <c r="A6" s="412" t="s">
        <v>11</v>
      </c>
      <c r="B6" s="413"/>
      <c r="C6" s="414">
        <f>G35</f>
        <v>110777483.05999997</v>
      </c>
      <c r="D6" s="414"/>
      <c r="E6" s="415"/>
      <c r="F6" s="156"/>
      <c r="G6" s="151"/>
      <c r="H6" s="151"/>
      <c r="J6" s="6"/>
      <c r="K6" s="2"/>
      <c r="L6" s="2"/>
      <c r="Q6" s="4"/>
    </row>
    <row r="7" spans="1:20" s="3" customFormat="1" ht="24.95" customHeight="1">
      <c r="A7" s="432" t="s">
        <v>0</v>
      </c>
      <c r="B7" s="433"/>
      <c r="C7" s="414">
        <f>H35</f>
        <v>13146030.539999999</v>
      </c>
      <c r="D7" s="414"/>
      <c r="E7" s="415"/>
      <c r="F7" s="5"/>
      <c r="G7" s="151"/>
      <c r="H7" s="151"/>
      <c r="J7" s="6"/>
      <c r="K7" s="2"/>
      <c r="L7" s="2"/>
      <c r="Q7" s="4"/>
    </row>
    <row r="8" spans="1:20" s="3" customFormat="1" ht="24.95" customHeight="1" thickBot="1">
      <c r="A8" s="434" t="s">
        <v>1</v>
      </c>
      <c r="B8" s="435"/>
      <c r="C8" s="436">
        <f>I35</f>
        <v>97631452.520000011</v>
      </c>
      <c r="D8" s="436"/>
      <c r="E8" s="437"/>
      <c r="F8" s="7"/>
      <c r="G8" s="5"/>
      <c r="H8" s="5"/>
      <c r="J8" s="6"/>
      <c r="K8" s="2"/>
      <c r="L8" s="2"/>
      <c r="Q8" s="4"/>
    </row>
    <row r="9" spans="1:20">
      <c r="G9" s="127"/>
      <c r="H9" s="44"/>
      <c r="K9" s="44"/>
    </row>
    <row r="10" spans="1:20" ht="15.75" thickBot="1">
      <c r="G10" s="127"/>
      <c r="H10" s="44"/>
      <c r="I10" s="44"/>
      <c r="K10" s="44"/>
    </row>
    <row r="11" spans="1:20" s="9" customFormat="1" ht="16.5" thickTop="1" thickBot="1">
      <c r="A11" s="11"/>
      <c r="B11" s="11"/>
      <c r="C11" s="11"/>
      <c r="D11" s="11"/>
      <c r="E11" s="12"/>
      <c r="F11" s="11"/>
      <c r="G11" s="159" t="s">
        <v>2</v>
      </c>
      <c r="H11" s="160" t="s">
        <v>3</v>
      </c>
      <c r="I11" s="161" t="s">
        <v>4</v>
      </c>
      <c r="J11" s="13"/>
      <c r="K11" s="14"/>
      <c r="L11" s="14"/>
      <c r="M11" s="15"/>
      <c r="N11" s="15"/>
      <c r="O11" s="15"/>
      <c r="P11" s="16"/>
      <c r="Q11" s="16"/>
      <c r="R11" s="16"/>
      <c r="S11" s="427" t="s">
        <v>141</v>
      </c>
      <c r="T11" s="427"/>
    </row>
    <row r="12" spans="1:20" s="9" customFormat="1" ht="19.5" customHeight="1" thickBot="1">
      <c r="A12" s="168" t="s">
        <v>73</v>
      </c>
      <c r="B12" s="167" t="s">
        <v>74</v>
      </c>
      <c r="C12" s="167" t="s">
        <v>75</v>
      </c>
      <c r="D12" s="418" t="s">
        <v>76</v>
      </c>
      <c r="E12" s="177" t="s">
        <v>77</v>
      </c>
      <c r="F12" s="418" t="s">
        <v>5</v>
      </c>
      <c r="G12" s="420" t="s">
        <v>6</v>
      </c>
      <c r="H12" s="422" t="s">
        <v>6</v>
      </c>
      <c r="I12" s="422" t="s">
        <v>6</v>
      </c>
      <c r="J12" s="167" t="s">
        <v>60</v>
      </c>
      <c r="K12" s="167" t="s">
        <v>61</v>
      </c>
      <c r="L12" s="167" t="s">
        <v>62</v>
      </c>
      <c r="M12" s="426" t="s">
        <v>63</v>
      </c>
      <c r="N12" s="426"/>
      <c r="O12" s="426" t="s">
        <v>7</v>
      </c>
      <c r="P12" s="426"/>
      <c r="Q12" s="426"/>
      <c r="R12" s="416" t="s">
        <v>82</v>
      </c>
      <c r="S12" s="418" t="s">
        <v>8</v>
      </c>
      <c r="T12" s="167" t="s">
        <v>64</v>
      </c>
    </row>
    <row r="13" spans="1:20" s="9" customFormat="1" ht="24.75" customHeight="1" thickTop="1" thickBot="1">
      <c r="A13" s="170" t="s">
        <v>78</v>
      </c>
      <c r="B13" s="170" t="s">
        <v>79</v>
      </c>
      <c r="C13" s="170" t="s">
        <v>80</v>
      </c>
      <c r="D13" s="419"/>
      <c r="E13" s="178" t="s">
        <v>81</v>
      </c>
      <c r="F13" s="419"/>
      <c r="G13" s="421"/>
      <c r="H13" s="423"/>
      <c r="I13" s="423"/>
      <c r="J13" s="170" t="s">
        <v>65</v>
      </c>
      <c r="K13" s="171" t="s">
        <v>66</v>
      </c>
      <c r="L13" s="170" t="s">
        <v>67</v>
      </c>
      <c r="M13" s="172" t="s">
        <v>68</v>
      </c>
      <c r="N13" s="173" t="s">
        <v>69</v>
      </c>
      <c r="O13" s="174" t="s">
        <v>6</v>
      </c>
      <c r="P13" s="172" t="s">
        <v>70</v>
      </c>
      <c r="Q13" s="172" t="s">
        <v>71</v>
      </c>
      <c r="R13" s="417"/>
      <c r="S13" s="419"/>
      <c r="T13" s="170" t="s">
        <v>72</v>
      </c>
    </row>
    <row r="14" spans="1:20" s="162" customFormat="1" ht="42.75">
      <c r="A14" s="134" t="s">
        <v>13</v>
      </c>
      <c r="B14" s="135">
        <v>45322</v>
      </c>
      <c r="C14" s="136" t="s">
        <v>100</v>
      </c>
      <c r="D14" s="137" t="s">
        <v>14</v>
      </c>
      <c r="E14" s="165">
        <v>2</v>
      </c>
      <c r="F14" s="138" t="s">
        <v>53</v>
      </c>
      <c r="G14" s="246">
        <v>1987453.65</v>
      </c>
      <c r="H14" s="246">
        <v>904731.41</v>
      </c>
      <c r="I14" s="379">
        <v>1082722.2399999998</v>
      </c>
      <c r="J14" s="139" t="s">
        <v>18</v>
      </c>
      <c r="K14" s="247">
        <v>0.45522138843338567</v>
      </c>
      <c r="L14" s="247">
        <v>0.50519999999999998</v>
      </c>
      <c r="M14" s="210" t="s">
        <v>101</v>
      </c>
      <c r="N14" s="248">
        <v>1</v>
      </c>
      <c r="O14" s="264">
        <v>948990</v>
      </c>
      <c r="P14" s="265">
        <v>379596</v>
      </c>
      <c r="Q14" s="265">
        <v>569394</v>
      </c>
      <c r="R14" s="249" t="s">
        <v>96</v>
      </c>
      <c r="S14" s="250" t="s">
        <v>96</v>
      </c>
      <c r="T14" s="141" t="s">
        <v>96</v>
      </c>
    </row>
    <row r="15" spans="1:20" ht="71.25">
      <c r="A15" s="142" t="s">
        <v>13</v>
      </c>
      <c r="B15" s="149">
        <v>45322</v>
      </c>
      <c r="C15" s="145" t="s">
        <v>102</v>
      </c>
      <c r="D15" s="146" t="s">
        <v>14</v>
      </c>
      <c r="E15" s="166">
        <v>4</v>
      </c>
      <c r="F15" s="147" t="s">
        <v>117</v>
      </c>
      <c r="G15" s="179">
        <v>20019557.359999999</v>
      </c>
      <c r="H15" s="179">
        <v>3723104.54</v>
      </c>
      <c r="I15" s="380">
        <v>16296452.82</v>
      </c>
      <c r="J15" s="153" t="s">
        <v>18</v>
      </c>
      <c r="K15" s="221">
        <v>0.18597336959302282</v>
      </c>
      <c r="L15" s="221">
        <v>0.23599999999999999</v>
      </c>
      <c r="M15" s="154" t="s">
        <v>101</v>
      </c>
      <c r="N15" s="224">
        <v>1</v>
      </c>
      <c r="O15" s="140">
        <v>948990</v>
      </c>
      <c r="P15" s="176">
        <v>379596</v>
      </c>
      <c r="Q15" s="176">
        <v>569394</v>
      </c>
      <c r="R15" s="216" t="s">
        <v>96</v>
      </c>
      <c r="S15" s="143" t="s">
        <v>96</v>
      </c>
      <c r="T15" s="144" t="s">
        <v>96</v>
      </c>
    </row>
    <row r="16" spans="1:20" ht="63.75" customHeight="1">
      <c r="A16" s="142" t="s">
        <v>13</v>
      </c>
      <c r="B16" s="149">
        <v>45322</v>
      </c>
      <c r="C16" s="145" t="s">
        <v>103</v>
      </c>
      <c r="D16" s="146" t="s">
        <v>14</v>
      </c>
      <c r="E16" s="166">
        <v>5</v>
      </c>
      <c r="F16" s="147" t="s">
        <v>54</v>
      </c>
      <c r="G16" s="179">
        <v>3873886.12</v>
      </c>
      <c r="H16" s="179">
        <v>485100.25</v>
      </c>
      <c r="I16" s="380">
        <v>3388785.87</v>
      </c>
      <c r="J16" s="148" t="s">
        <v>18</v>
      </c>
      <c r="K16" s="221">
        <v>0.12522315705036779</v>
      </c>
      <c r="L16" s="221">
        <v>0.17519999999999999</v>
      </c>
      <c r="M16" s="154" t="s">
        <v>101</v>
      </c>
      <c r="N16" s="224">
        <v>1</v>
      </c>
      <c r="O16" s="140">
        <v>948990</v>
      </c>
      <c r="P16" s="176">
        <v>379596</v>
      </c>
      <c r="Q16" s="176">
        <v>569394</v>
      </c>
      <c r="R16" s="216" t="s">
        <v>96</v>
      </c>
      <c r="S16" s="143" t="s">
        <v>96</v>
      </c>
      <c r="T16" s="144" t="s">
        <v>96</v>
      </c>
    </row>
    <row r="17" spans="1:20" ht="42.75">
      <c r="A17" s="142" t="s">
        <v>13</v>
      </c>
      <c r="B17" s="149">
        <v>45322</v>
      </c>
      <c r="C17" s="145" t="s">
        <v>104</v>
      </c>
      <c r="D17" s="146" t="s">
        <v>14</v>
      </c>
      <c r="E17" s="166">
        <v>6</v>
      </c>
      <c r="F17" s="147" t="s">
        <v>55</v>
      </c>
      <c r="G17" s="179">
        <v>1184074.77</v>
      </c>
      <c r="H17" s="179">
        <v>131252.6</v>
      </c>
      <c r="I17" s="380">
        <v>1052822.17</v>
      </c>
      <c r="J17" s="148" t="s">
        <v>18</v>
      </c>
      <c r="K17" s="221">
        <v>0.11084823638291018</v>
      </c>
      <c r="L17" s="221">
        <v>0.1608</v>
      </c>
      <c r="M17" s="154" t="s">
        <v>101</v>
      </c>
      <c r="N17" s="224">
        <v>1</v>
      </c>
      <c r="O17" s="140">
        <v>948990</v>
      </c>
      <c r="P17" s="176">
        <v>379596</v>
      </c>
      <c r="Q17" s="176">
        <v>569394</v>
      </c>
      <c r="R17" s="216" t="s">
        <v>96</v>
      </c>
      <c r="S17" s="143" t="s">
        <v>96</v>
      </c>
      <c r="T17" s="144" t="s">
        <v>96</v>
      </c>
    </row>
    <row r="18" spans="1:20" ht="71.25">
      <c r="A18" s="142" t="s">
        <v>13</v>
      </c>
      <c r="B18" s="149">
        <v>45322</v>
      </c>
      <c r="C18" s="145" t="s">
        <v>105</v>
      </c>
      <c r="D18" s="146" t="s">
        <v>19</v>
      </c>
      <c r="E18" s="166">
        <v>8</v>
      </c>
      <c r="F18" s="147" t="s">
        <v>148</v>
      </c>
      <c r="G18" s="152">
        <v>20432560.84</v>
      </c>
      <c r="H18" s="179">
        <v>1333179.1000000001</v>
      </c>
      <c r="I18" s="380">
        <v>19099381.739999998</v>
      </c>
      <c r="J18" s="148" t="s">
        <v>18</v>
      </c>
      <c r="K18" s="221">
        <v>6.5247773416149055E-2</v>
      </c>
      <c r="L18" s="221">
        <v>0.1152</v>
      </c>
      <c r="M18" s="154" t="s">
        <v>101</v>
      </c>
      <c r="N18" s="224">
        <v>1</v>
      </c>
      <c r="O18" s="140">
        <v>948990</v>
      </c>
      <c r="P18" s="176">
        <v>379596</v>
      </c>
      <c r="Q18" s="176">
        <v>569394</v>
      </c>
      <c r="R18" s="216" t="s">
        <v>96</v>
      </c>
      <c r="S18" s="143" t="s">
        <v>96</v>
      </c>
      <c r="T18" s="144" t="s">
        <v>96</v>
      </c>
    </row>
    <row r="19" spans="1:20" ht="85.5">
      <c r="A19" s="142" t="s">
        <v>13</v>
      </c>
      <c r="B19" s="149">
        <v>45322</v>
      </c>
      <c r="C19" s="145" t="s">
        <v>106</v>
      </c>
      <c r="D19" s="146" t="s">
        <v>19</v>
      </c>
      <c r="E19" s="166">
        <v>9</v>
      </c>
      <c r="F19" s="147" t="s">
        <v>118</v>
      </c>
      <c r="G19" s="152">
        <v>4275094.3</v>
      </c>
      <c r="H19" s="179">
        <v>364264.06</v>
      </c>
      <c r="I19" s="380">
        <v>3910830.2399999998</v>
      </c>
      <c r="J19" s="153" t="s">
        <v>18</v>
      </c>
      <c r="K19" s="221">
        <v>8.5206087734719674E-2</v>
      </c>
      <c r="L19" s="221">
        <v>0.13519999999999999</v>
      </c>
      <c r="M19" s="154" t="s">
        <v>101</v>
      </c>
      <c r="N19" s="224">
        <v>1</v>
      </c>
      <c r="O19" s="140">
        <v>948990</v>
      </c>
      <c r="P19" s="176">
        <v>379596</v>
      </c>
      <c r="Q19" s="176">
        <v>569394</v>
      </c>
      <c r="R19" s="216" t="s">
        <v>96</v>
      </c>
      <c r="S19" s="143" t="s">
        <v>96</v>
      </c>
      <c r="T19" s="144" t="s">
        <v>96</v>
      </c>
    </row>
    <row r="20" spans="1:20" ht="85.5">
      <c r="A20" s="142" t="s">
        <v>13</v>
      </c>
      <c r="B20" s="149">
        <v>45322</v>
      </c>
      <c r="C20" s="145" t="s">
        <v>107</v>
      </c>
      <c r="D20" s="146" t="s">
        <v>14</v>
      </c>
      <c r="E20" s="166">
        <v>10</v>
      </c>
      <c r="F20" s="147" t="s">
        <v>119</v>
      </c>
      <c r="G20" s="152">
        <v>291712.13</v>
      </c>
      <c r="H20" s="179">
        <v>77617.239999999991</v>
      </c>
      <c r="I20" s="380">
        <v>214094.89</v>
      </c>
      <c r="J20" s="153" t="s">
        <v>18</v>
      </c>
      <c r="K20" s="221">
        <v>0.26607477721272677</v>
      </c>
      <c r="L20" s="221">
        <v>0.31609999999999999</v>
      </c>
      <c r="M20" s="154" t="s">
        <v>101</v>
      </c>
      <c r="N20" s="224">
        <v>1</v>
      </c>
      <c r="O20" s="140">
        <v>948990</v>
      </c>
      <c r="P20" s="176">
        <v>379596</v>
      </c>
      <c r="Q20" s="176">
        <v>569394</v>
      </c>
      <c r="R20" s="216" t="s">
        <v>96</v>
      </c>
      <c r="S20" s="143" t="s">
        <v>96</v>
      </c>
      <c r="T20" s="144" t="s">
        <v>96</v>
      </c>
    </row>
    <row r="21" spans="1:20" ht="71.25">
      <c r="A21" s="142" t="s">
        <v>13</v>
      </c>
      <c r="B21" s="149">
        <v>45365</v>
      </c>
      <c r="C21" s="145" t="s">
        <v>149</v>
      </c>
      <c r="D21" s="146" t="s">
        <v>14</v>
      </c>
      <c r="E21" s="166">
        <v>11</v>
      </c>
      <c r="F21" s="147" t="s">
        <v>108</v>
      </c>
      <c r="G21" s="152">
        <v>4299124.25</v>
      </c>
      <c r="H21" s="179">
        <v>741258.85</v>
      </c>
      <c r="I21" s="380">
        <v>3557865.4</v>
      </c>
      <c r="J21" s="153" t="s">
        <v>18</v>
      </c>
      <c r="K21" s="221">
        <v>0.17242089479037503</v>
      </c>
      <c r="L21" s="221">
        <v>0.22239999999999999</v>
      </c>
      <c r="M21" s="154" t="s">
        <v>101</v>
      </c>
      <c r="N21" s="224">
        <v>1</v>
      </c>
      <c r="O21" s="140">
        <v>948990</v>
      </c>
      <c r="P21" s="176">
        <v>379596</v>
      </c>
      <c r="Q21" s="176">
        <v>569394</v>
      </c>
      <c r="R21" s="216" t="s">
        <v>96</v>
      </c>
      <c r="S21" s="143" t="s">
        <v>96</v>
      </c>
      <c r="T21" s="144" t="s">
        <v>96</v>
      </c>
    </row>
    <row r="22" spans="1:20" ht="57">
      <c r="A22" s="142" t="s">
        <v>13</v>
      </c>
      <c r="B22" s="149">
        <v>45322</v>
      </c>
      <c r="C22" s="145" t="s">
        <v>109</v>
      </c>
      <c r="D22" s="146" t="s">
        <v>97</v>
      </c>
      <c r="E22" s="166">
        <v>12</v>
      </c>
      <c r="F22" s="147" t="s">
        <v>120</v>
      </c>
      <c r="G22" s="152">
        <v>224910</v>
      </c>
      <c r="H22" s="179">
        <v>101683.75</v>
      </c>
      <c r="I22" s="380">
        <v>123226.25</v>
      </c>
      <c r="J22" s="153" t="s">
        <v>18</v>
      </c>
      <c r="K22" s="221">
        <v>0.45210862122626827</v>
      </c>
      <c r="L22" s="221">
        <v>0.50209999999999999</v>
      </c>
      <c r="M22" s="154" t="s">
        <v>101</v>
      </c>
      <c r="N22" s="224">
        <v>1</v>
      </c>
      <c r="O22" s="140">
        <v>948990</v>
      </c>
      <c r="P22" s="176">
        <v>379596</v>
      </c>
      <c r="Q22" s="176">
        <v>569394</v>
      </c>
      <c r="R22" s="216" t="s">
        <v>96</v>
      </c>
      <c r="S22" s="143" t="s">
        <v>96</v>
      </c>
      <c r="T22" s="144" t="s">
        <v>96</v>
      </c>
    </row>
    <row r="23" spans="1:20" ht="42.75">
      <c r="A23" s="142" t="s">
        <v>13</v>
      </c>
      <c r="B23" s="149">
        <v>45313</v>
      </c>
      <c r="C23" s="145" t="s">
        <v>110</v>
      </c>
      <c r="D23" s="146" t="s">
        <v>14</v>
      </c>
      <c r="E23" s="166">
        <v>13</v>
      </c>
      <c r="F23" s="147" t="s">
        <v>94</v>
      </c>
      <c r="G23" s="152">
        <v>2500000</v>
      </c>
      <c r="H23" s="179">
        <v>202453.80000000002</v>
      </c>
      <c r="I23" s="380">
        <v>2297546.2000000002</v>
      </c>
      <c r="J23" s="153" t="s">
        <v>56</v>
      </c>
      <c r="K23" s="221">
        <v>8.0981520000000001E-2</v>
      </c>
      <c r="L23" s="221">
        <v>0.2329</v>
      </c>
      <c r="M23" s="154" t="s">
        <v>101</v>
      </c>
      <c r="N23" s="224">
        <v>1</v>
      </c>
      <c r="O23" s="140">
        <v>948990</v>
      </c>
      <c r="P23" s="176">
        <v>379596</v>
      </c>
      <c r="Q23" s="176">
        <v>569394</v>
      </c>
      <c r="R23" s="216" t="s">
        <v>96</v>
      </c>
      <c r="S23" s="143" t="s">
        <v>96</v>
      </c>
      <c r="T23" s="144" t="s">
        <v>96</v>
      </c>
    </row>
    <row r="24" spans="1:20" ht="114">
      <c r="A24" s="142" t="s">
        <v>13</v>
      </c>
      <c r="B24" s="149">
        <v>45331</v>
      </c>
      <c r="C24" s="145" t="s">
        <v>121</v>
      </c>
      <c r="D24" s="146" t="s">
        <v>19</v>
      </c>
      <c r="E24" s="166">
        <v>14</v>
      </c>
      <c r="F24" s="147" t="s">
        <v>122</v>
      </c>
      <c r="G24" s="152">
        <v>2023734.6</v>
      </c>
      <c r="H24" s="179">
        <v>587545.35</v>
      </c>
      <c r="I24" s="380">
        <v>1436189.25</v>
      </c>
      <c r="J24" s="153" t="s">
        <v>56</v>
      </c>
      <c r="K24" s="221">
        <v>0.29032727413960308</v>
      </c>
      <c r="L24" s="221">
        <v>0.94</v>
      </c>
      <c r="M24" s="154" t="s">
        <v>101</v>
      </c>
      <c r="N24" s="224">
        <v>1</v>
      </c>
      <c r="O24" s="140">
        <v>500</v>
      </c>
      <c r="P24" s="176">
        <v>200</v>
      </c>
      <c r="Q24" s="176">
        <v>300</v>
      </c>
      <c r="R24" s="216" t="s">
        <v>150</v>
      </c>
      <c r="S24" s="216" t="s">
        <v>151</v>
      </c>
      <c r="T24" s="217" t="s">
        <v>152</v>
      </c>
    </row>
    <row r="25" spans="1:20" ht="84" customHeight="1">
      <c r="A25" s="142" t="s">
        <v>13</v>
      </c>
      <c r="B25" s="149">
        <v>45324</v>
      </c>
      <c r="C25" s="145" t="s">
        <v>123</v>
      </c>
      <c r="D25" s="146" t="s">
        <v>19</v>
      </c>
      <c r="E25" s="166">
        <v>15</v>
      </c>
      <c r="F25" s="147" t="s">
        <v>124</v>
      </c>
      <c r="G25" s="152">
        <v>1576869.8</v>
      </c>
      <c r="H25" s="179">
        <v>463097.4</v>
      </c>
      <c r="I25" s="380">
        <v>1113772.3999999999</v>
      </c>
      <c r="J25" s="153" t="s">
        <v>56</v>
      </c>
      <c r="K25" s="221">
        <v>0.29368144408625241</v>
      </c>
      <c r="L25" s="221">
        <v>0.94</v>
      </c>
      <c r="M25" s="154" t="s">
        <v>125</v>
      </c>
      <c r="N25" s="224">
        <v>2094.4</v>
      </c>
      <c r="O25" s="140">
        <v>400</v>
      </c>
      <c r="P25" s="176">
        <v>160</v>
      </c>
      <c r="Q25" s="176">
        <v>240</v>
      </c>
      <c r="R25" s="216" t="s">
        <v>150</v>
      </c>
      <c r="S25" s="216" t="s">
        <v>153</v>
      </c>
      <c r="T25" s="217" t="s">
        <v>154</v>
      </c>
    </row>
    <row r="26" spans="1:20" ht="99.75">
      <c r="A26" s="142" t="s">
        <v>13</v>
      </c>
      <c r="B26" s="149">
        <v>45324</v>
      </c>
      <c r="C26" s="145" t="s">
        <v>126</v>
      </c>
      <c r="D26" s="146" t="s">
        <v>19</v>
      </c>
      <c r="E26" s="166">
        <v>16</v>
      </c>
      <c r="F26" s="147" t="s">
        <v>155</v>
      </c>
      <c r="G26" s="152">
        <v>1078949.33</v>
      </c>
      <c r="H26" s="179">
        <v>318800.05</v>
      </c>
      <c r="I26" s="380">
        <v>760149.28</v>
      </c>
      <c r="J26" s="153" t="s">
        <v>56</v>
      </c>
      <c r="K26" s="221">
        <v>0.29547267988942538</v>
      </c>
      <c r="L26" s="221">
        <v>0.94</v>
      </c>
      <c r="M26" s="154" t="s">
        <v>125</v>
      </c>
      <c r="N26" s="224">
        <v>1317</v>
      </c>
      <c r="O26" s="140">
        <v>400</v>
      </c>
      <c r="P26" s="176">
        <v>160</v>
      </c>
      <c r="Q26" s="176">
        <v>240</v>
      </c>
      <c r="R26" s="216" t="s">
        <v>156</v>
      </c>
      <c r="S26" s="216" t="s">
        <v>157</v>
      </c>
      <c r="T26" s="217" t="s">
        <v>158</v>
      </c>
    </row>
    <row r="27" spans="1:20" ht="99.75">
      <c r="A27" s="142" t="s">
        <v>13</v>
      </c>
      <c r="B27" s="149">
        <v>45324</v>
      </c>
      <c r="C27" s="145" t="s">
        <v>159</v>
      </c>
      <c r="D27" s="146" t="s">
        <v>19</v>
      </c>
      <c r="E27" s="166">
        <v>17</v>
      </c>
      <c r="F27" s="147" t="s">
        <v>127</v>
      </c>
      <c r="G27" s="152">
        <v>2694880.12</v>
      </c>
      <c r="H27" s="179">
        <v>783521</v>
      </c>
      <c r="I27" s="380">
        <v>1911359.12</v>
      </c>
      <c r="J27" s="153" t="s">
        <v>56</v>
      </c>
      <c r="K27" s="221">
        <v>0.29074428735627766</v>
      </c>
      <c r="L27" s="221">
        <v>0.94</v>
      </c>
      <c r="M27" s="154" t="s">
        <v>125</v>
      </c>
      <c r="N27" s="224">
        <v>3042.38</v>
      </c>
      <c r="O27" s="140">
        <v>500</v>
      </c>
      <c r="P27" s="176">
        <v>200</v>
      </c>
      <c r="Q27" s="176">
        <v>300</v>
      </c>
      <c r="R27" s="216" t="s">
        <v>150</v>
      </c>
      <c r="S27" s="216" t="s">
        <v>160</v>
      </c>
      <c r="T27" s="217" t="s">
        <v>161</v>
      </c>
    </row>
    <row r="28" spans="1:20" ht="85.5">
      <c r="A28" s="142" t="s">
        <v>13</v>
      </c>
      <c r="B28" s="149">
        <v>45324</v>
      </c>
      <c r="C28" s="145" t="s">
        <v>128</v>
      </c>
      <c r="D28" s="146" t="s">
        <v>19</v>
      </c>
      <c r="E28" s="166">
        <v>18</v>
      </c>
      <c r="F28" s="147" t="s">
        <v>176</v>
      </c>
      <c r="G28" s="152">
        <v>1813865.53</v>
      </c>
      <c r="H28" s="179">
        <v>525545.1</v>
      </c>
      <c r="I28" s="380">
        <v>1288320.4300000002</v>
      </c>
      <c r="J28" s="153" t="s">
        <v>56</v>
      </c>
      <c r="K28" s="221">
        <v>0.28973763010976894</v>
      </c>
      <c r="L28" s="221">
        <v>0.94</v>
      </c>
      <c r="M28" s="154" t="s">
        <v>125</v>
      </c>
      <c r="N28" s="224">
        <v>2330.3000000000002</v>
      </c>
      <c r="O28" s="140">
        <v>500</v>
      </c>
      <c r="P28" s="176">
        <v>200</v>
      </c>
      <c r="Q28" s="176">
        <v>300</v>
      </c>
      <c r="R28" s="216" t="s">
        <v>150</v>
      </c>
      <c r="S28" s="216" t="s">
        <v>162</v>
      </c>
      <c r="T28" s="217" t="s">
        <v>163</v>
      </c>
    </row>
    <row r="29" spans="1:20" ht="156.75">
      <c r="A29" s="142" t="s">
        <v>13</v>
      </c>
      <c r="B29" s="149">
        <v>45324</v>
      </c>
      <c r="C29" s="145" t="s">
        <v>129</v>
      </c>
      <c r="D29" s="146" t="s">
        <v>19</v>
      </c>
      <c r="E29" s="166">
        <v>19</v>
      </c>
      <c r="F29" s="147" t="s">
        <v>130</v>
      </c>
      <c r="G29" s="152">
        <v>2960672.66</v>
      </c>
      <c r="H29" s="179">
        <v>856207.83</v>
      </c>
      <c r="I29" s="380">
        <v>2104464.83</v>
      </c>
      <c r="J29" s="153" t="s">
        <v>56</v>
      </c>
      <c r="K29" s="221">
        <v>0.2891936827626192</v>
      </c>
      <c r="L29" s="221">
        <v>0.94</v>
      </c>
      <c r="M29" s="154" t="s">
        <v>125</v>
      </c>
      <c r="N29" s="224">
        <v>2096.1999999999998</v>
      </c>
      <c r="O29" s="140">
        <v>600</v>
      </c>
      <c r="P29" s="176">
        <v>240</v>
      </c>
      <c r="Q29" s="176">
        <v>360</v>
      </c>
      <c r="R29" s="216" t="s">
        <v>150</v>
      </c>
      <c r="S29" s="216" t="s">
        <v>164</v>
      </c>
      <c r="T29" s="217" t="s">
        <v>165</v>
      </c>
    </row>
    <row r="30" spans="1:20" ht="71.25">
      <c r="A30" s="142" t="s">
        <v>13</v>
      </c>
      <c r="B30" s="149">
        <v>45324</v>
      </c>
      <c r="C30" s="145" t="s">
        <v>131</v>
      </c>
      <c r="D30" s="146" t="s">
        <v>14</v>
      </c>
      <c r="E30" s="166">
        <v>20</v>
      </c>
      <c r="F30" s="147" t="s">
        <v>132</v>
      </c>
      <c r="G30" s="152">
        <v>5500000</v>
      </c>
      <c r="H30" s="380">
        <v>1546668.21</v>
      </c>
      <c r="I30" s="380">
        <v>3953331.79</v>
      </c>
      <c r="J30" s="153" t="s">
        <v>56</v>
      </c>
      <c r="K30" s="221">
        <v>0.2812124018181818</v>
      </c>
      <c r="L30" s="221">
        <v>0.23</v>
      </c>
      <c r="M30" s="154" t="s">
        <v>101</v>
      </c>
      <c r="N30" s="224">
        <v>1</v>
      </c>
      <c r="O30" s="140">
        <v>200</v>
      </c>
      <c r="P30" s="176">
        <v>80</v>
      </c>
      <c r="Q30" s="176">
        <v>120</v>
      </c>
      <c r="R30" s="216" t="s">
        <v>166</v>
      </c>
      <c r="S30" s="216" t="s">
        <v>167</v>
      </c>
      <c r="T30" s="217" t="s">
        <v>168</v>
      </c>
    </row>
    <row r="31" spans="1:20" ht="114">
      <c r="A31" s="142" t="s">
        <v>13</v>
      </c>
      <c r="B31" s="149" t="s">
        <v>169</v>
      </c>
      <c r="C31" s="145" t="s">
        <v>170</v>
      </c>
      <c r="D31" s="146" t="s">
        <v>19</v>
      </c>
      <c r="E31" s="166">
        <v>23</v>
      </c>
      <c r="F31" s="147" t="s">
        <v>171</v>
      </c>
      <c r="G31" s="152">
        <v>2040137.6</v>
      </c>
      <c r="H31" s="380">
        <v>0</v>
      </c>
      <c r="I31" s="380">
        <v>2040137.6</v>
      </c>
      <c r="J31" s="153" t="s">
        <v>56</v>
      </c>
      <c r="K31" s="221">
        <v>0</v>
      </c>
      <c r="L31" s="221">
        <v>0</v>
      </c>
      <c r="M31" s="154" t="s">
        <v>125</v>
      </c>
      <c r="N31" s="224">
        <v>2670</v>
      </c>
      <c r="O31" s="140">
        <v>200</v>
      </c>
      <c r="P31" s="176">
        <v>80</v>
      </c>
      <c r="Q31" s="176">
        <v>120</v>
      </c>
      <c r="R31" s="216" t="s">
        <v>16</v>
      </c>
      <c r="S31" s="216" t="s">
        <v>16</v>
      </c>
      <c r="T31" s="217" t="s">
        <v>16</v>
      </c>
    </row>
    <row r="32" spans="1:20" ht="114">
      <c r="A32" s="142" t="s">
        <v>13</v>
      </c>
      <c r="B32" s="149">
        <v>45345</v>
      </c>
      <c r="C32" s="145" t="s">
        <v>133</v>
      </c>
      <c r="D32" s="146" t="s">
        <v>19</v>
      </c>
      <c r="E32" s="166">
        <v>24</v>
      </c>
      <c r="F32" s="147" t="s">
        <v>134</v>
      </c>
      <c r="G32" s="152">
        <v>7000000</v>
      </c>
      <c r="H32" s="380">
        <v>0</v>
      </c>
      <c r="I32" s="380">
        <v>7000000</v>
      </c>
      <c r="J32" s="153" t="s">
        <v>56</v>
      </c>
      <c r="K32" s="221">
        <v>0</v>
      </c>
      <c r="L32" s="221">
        <v>0.05</v>
      </c>
      <c r="M32" s="154" t="s">
        <v>125</v>
      </c>
      <c r="N32" s="224">
        <v>2504.65</v>
      </c>
      <c r="O32" s="140">
        <v>600</v>
      </c>
      <c r="P32" s="176">
        <v>240</v>
      </c>
      <c r="Q32" s="176">
        <v>360</v>
      </c>
      <c r="R32" s="216" t="s">
        <v>16</v>
      </c>
      <c r="S32" s="216" t="s">
        <v>16</v>
      </c>
      <c r="T32" s="217" t="s">
        <v>16</v>
      </c>
    </row>
    <row r="33" spans="1:20" ht="114">
      <c r="A33" s="364" t="s">
        <v>13</v>
      </c>
      <c r="B33" s="365">
        <v>45352</v>
      </c>
      <c r="C33" s="366" t="s">
        <v>172</v>
      </c>
      <c r="D33" s="367" t="s">
        <v>19</v>
      </c>
      <c r="E33" s="368">
        <v>26</v>
      </c>
      <c r="F33" s="369" t="s">
        <v>173</v>
      </c>
      <c r="G33" s="370">
        <v>20000000</v>
      </c>
      <c r="H33" s="381">
        <v>0</v>
      </c>
      <c r="I33" s="381">
        <v>20000000</v>
      </c>
      <c r="J33" s="371" t="s">
        <v>56</v>
      </c>
      <c r="K33" s="372">
        <v>0</v>
      </c>
      <c r="L33" s="372">
        <v>0</v>
      </c>
      <c r="M33" s="373" t="s">
        <v>125</v>
      </c>
      <c r="N33" s="374">
        <v>4550</v>
      </c>
      <c r="O33" s="375">
        <v>3000</v>
      </c>
      <c r="P33" s="376">
        <v>1200</v>
      </c>
      <c r="Q33" s="376">
        <v>1800</v>
      </c>
      <c r="R33" s="377" t="s">
        <v>16</v>
      </c>
      <c r="S33" s="377" t="s">
        <v>16</v>
      </c>
      <c r="T33" s="378" t="s">
        <v>16</v>
      </c>
    </row>
    <row r="34" spans="1:20" s="155" customFormat="1" ht="129" thickBot="1">
      <c r="A34" s="18" t="s">
        <v>13</v>
      </c>
      <c r="B34" s="19">
        <v>45370</v>
      </c>
      <c r="C34" s="20" t="s">
        <v>177</v>
      </c>
      <c r="D34" s="21" t="s">
        <v>19</v>
      </c>
      <c r="E34" s="317">
        <v>27</v>
      </c>
      <c r="F34" s="119" t="s">
        <v>178</v>
      </c>
      <c r="G34" s="318">
        <v>5000000</v>
      </c>
      <c r="H34" s="382">
        <v>0</v>
      </c>
      <c r="I34" s="383">
        <v>5000000</v>
      </c>
      <c r="J34" s="319" t="s">
        <v>56</v>
      </c>
      <c r="K34" s="320">
        <v>0</v>
      </c>
      <c r="L34" s="320">
        <v>0</v>
      </c>
      <c r="M34" s="321" t="s">
        <v>101</v>
      </c>
      <c r="N34" s="322">
        <v>1</v>
      </c>
      <c r="O34" s="28">
        <v>200</v>
      </c>
      <c r="P34" s="323">
        <v>100</v>
      </c>
      <c r="Q34" s="323">
        <v>100</v>
      </c>
      <c r="R34" s="324" t="s">
        <v>16</v>
      </c>
      <c r="S34" s="324" t="s">
        <v>16</v>
      </c>
      <c r="T34" s="325" t="s">
        <v>16</v>
      </c>
    </row>
    <row r="35" spans="1:20" ht="22.5" customHeight="1" thickBot="1">
      <c r="A35" s="31"/>
      <c r="B35" s="31"/>
      <c r="C35" s="31"/>
      <c r="D35" s="31"/>
      <c r="E35" s="32"/>
      <c r="F35" s="309" t="s">
        <v>9</v>
      </c>
      <c r="G35" s="310">
        <f>SUM(G14:G34)</f>
        <v>110777483.05999997</v>
      </c>
      <c r="H35" s="310">
        <f>SUM(H14:H34)</f>
        <v>13146030.539999999</v>
      </c>
      <c r="I35" s="310">
        <f>SUM(I14:I34)</f>
        <v>97631452.520000011</v>
      </c>
      <c r="J35" s="157"/>
      <c r="K35" s="33"/>
      <c r="L35" s="33"/>
      <c r="M35" s="34"/>
      <c r="N35" s="35"/>
      <c r="O35" s="35"/>
      <c r="P35" s="36"/>
      <c r="Q35" s="33"/>
      <c r="R35" s="33"/>
    </row>
    <row r="36" spans="1:20" ht="15.75" thickTop="1">
      <c r="A36" s="33"/>
      <c r="B36" s="33"/>
      <c r="C36" s="124"/>
      <c r="D36" s="33"/>
      <c r="E36" s="122"/>
      <c r="F36" s="125"/>
      <c r="G36" s="37"/>
      <c r="H36" s="38"/>
      <c r="I36" s="38"/>
      <c r="J36" s="36"/>
      <c r="K36" s="33"/>
      <c r="L36" s="17"/>
      <c r="M36" s="39"/>
      <c r="N36" s="35"/>
      <c r="O36" s="35"/>
      <c r="P36" s="36"/>
      <c r="Q36" s="33"/>
      <c r="R36" s="33"/>
    </row>
    <row r="37" spans="1:20">
      <c r="A37" s="40" t="s">
        <v>17</v>
      </c>
      <c r="B37" s="17"/>
      <c r="C37" s="17"/>
      <c r="D37" s="17"/>
      <c r="E37" s="17"/>
      <c r="F37" s="41"/>
      <c r="G37" s="42"/>
      <c r="H37" s="17"/>
      <c r="I37" s="126"/>
      <c r="J37" s="17"/>
      <c r="K37" s="17"/>
      <c r="L37"/>
      <c r="M37" s="17"/>
      <c r="N37" s="17"/>
      <c r="O37" s="17"/>
      <c r="P37" s="17"/>
      <c r="Q37" s="17"/>
      <c r="R37" s="17"/>
    </row>
    <row r="38" spans="1:20">
      <c r="G38" s="46"/>
      <c r="H38" s="46"/>
      <c r="I38" s="46"/>
    </row>
    <row r="39" spans="1:20">
      <c r="G39" s="46"/>
      <c r="H39" s="223"/>
      <c r="I39" s="46"/>
    </row>
    <row r="40" spans="1:20">
      <c r="G40" s="46"/>
    </row>
    <row r="41" spans="1:20">
      <c r="G41" s="223"/>
      <c r="H41" s="223"/>
      <c r="I41" s="223"/>
    </row>
    <row r="42" spans="1:20">
      <c r="G42" s="46"/>
    </row>
  </sheetData>
  <mergeCells count="21">
    <mergeCell ref="A2:T2"/>
    <mergeCell ref="M12:N12"/>
    <mergeCell ref="O12:Q12"/>
    <mergeCell ref="S12:S13"/>
    <mergeCell ref="S11:T11"/>
    <mergeCell ref="A5:B5"/>
    <mergeCell ref="C5:E5"/>
    <mergeCell ref="A7:B7"/>
    <mergeCell ref="C7:E7"/>
    <mergeCell ref="A8:B8"/>
    <mergeCell ref="C8:E8"/>
    <mergeCell ref="A3:R3"/>
    <mergeCell ref="A4:T4"/>
    <mergeCell ref="A6:B6"/>
    <mergeCell ref="C6:E6"/>
    <mergeCell ref="R12:R13"/>
    <mergeCell ref="D12:D13"/>
    <mergeCell ref="F12:F13"/>
    <mergeCell ref="G12:G13"/>
    <mergeCell ref="H12:H13"/>
    <mergeCell ref="I12:I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zoomScale="93" zoomScaleNormal="100" workbookViewId="0">
      <selection activeCell="A6" sqref="A6:B6"/>
    </sheetView>
  </sheetViews>
  <sheetFormatPr baseColWidth="10" defaultRowHeight="15"/>
  <cols>
    <col min="1" max="1" width="12.42578125" customWidth="1"/>
    <col min="2" max="2" width="12" customWidth="1"/>
    <col min="3" max="3" width="23" customWidth="1"/>
    <col min="4" max="4" width="6.28515625" customWidth="1"/>
    <col min="5" max="5" width="11.5703125" customWidth="1"/>
    <col min="6" max="6" width="32.140625" customWidth="1"/>
    <col min="7" max="7" width="14.7109375" customWidth="1"/>
    <col min="8" max="8" width="16.28515625" customWidth="1"/>
    <col min="9" max="9" width="13.5703125" customWidth="1"/>
    <col min="10" max="10" width="10.140625" customWidth="1"/>
    <col min="11" max="11" width="9.42578125" style="180" customWidth="1"/>
    <col min="12" max="12" width="11.28515625" bestFit="1" customWidth="1"/>
    <col min="13" max="13" width="9.5703125" bestFit="1" customWidth="1"/>
    <col min="14" max="14" width="10.85546875" customWidth="1"/>
    <col min="15" max="17" width="13.7109375" bestFit="1" customWidth="1"/>
    <col min="18" max="18" width="12.42578125" customWidth="1"/>
    <col min="19" max="19" width="12.85546875" customWidth="1"/>
  </cols>
  <sheetData>
    <row r="2" spans="1:20" ht="51" customHeight="1">
      <c r="A2" s="424" t="s">
        <v>12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</row>
    <row r="3" spans="1:20" ht="24.75" customHeight="1">
      <c r="A3" s="446" t="s">
        <v>184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</row>
    <row r="4" spans="1:20" ht="24.75" customHeight="1">
      <c r="A4" s="446" t="s">
        <v>83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</row>
    <row r="5" spans="1:20" ht="19.5" thickBot="1">
      <c r="A5" s="446" t="s">
        <v>99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</row>
    <row r="6" spans="1:20" s="3" customFormat="1" ht="24.95" customHeight="1">
      <c r="A6" s="428" t="s">
        <v>10</v>
      </c>
      <c r="B6" s="429"/>
      <c r="C6" s="447">
        <v>243450097</v>
      </c>
      <c r="D6" s="448"/>
      <c r="E6" s="1"/>
      <c r="F6" s="237"/>
      <c r="G6" s="237"/>
      <c r="I6" s="2"/>
      <c r="K6" s="181"/>
      <c r="N6"/>
      <c r="O6"/>
      <c r="P6"/>
    </row>
    <row r="7" spans="1:20" s="3" customFormat="1" ht="18.75">
      <c r="A7" s="444" t="s">
        <v>11</v>
      </c>
      <c r="B7" s="445"/>
      <c r="C7" s="440">
        <f>G18</f>
        <v>63317928.07</v>
      </c>
      <c r="D7" s="441"/>
      <c r="E7" s="1"/>
      <c r="F7" s="238"/>
      <c r="G7" s="238"/>
      <c r="I7" s="2"/>
      <c r="K7" s="181"/>
      <c r="N7"/>
      <c r="O7"/>
      <c r="P7"/>
    </row>
    <row r="8" spans="1:20" s="3" customFormat="1" ht="18.75">
      <c r="A8" s="432" t="s">
        <v>84</v>
      </c>
      <c r="B8" s="433"/>
      <c r="C8" s="440">
        <v>0</v>
      </c>
      <c r="D8" s="441"/>
      <c r="E8" s="1"/>
      <c r="F8" s="237"/>
      <c r="G8" s="237"/>
      <c r="I8" s="2"/>
      <c r="K8" s="181"/>
      <c r="N8"/>
      <c r="O8"/>
      <c r="P8"/>
    </row>
    <row r="9" spans="1:20" s="3" customFormat="1" ht="18.75">
      <c r="A9" s="432" t="s">
        <v>0</v>
      </c>
      <c r="B9" s="433"/>
      <c r="C9" s="440">
        <f>H18</f>
        <v>11772642.689999999</v>
      </c>
      <c r="D9" s="441"/>
      <c r="E9" s="1"/>
      <c r="F9" s="239"/>
      <c r="G9" s="239"/>
      <c r="I9" s="2"/>
      <c r="K9" s="181"/>
      <c r="N9"/>
      <c r="O9"/>
      <c r="P9"/>
    </row>
    <row r="10" spans="1:20" s="3" customFormat="1" ht="19.5" thickBot="1">
      <c r="A10" s="442" t="s">
        <v>1</v>
      </c>
      <c r="B10" s="443"/>
      <c r="C10" s="436">
        <f>C7-C9</f>
        <v>51545285.380000003</v>
      </c>
      <c r="D10" s="437"/>
      <c r="E10" s="7"/>
      <c r="F10" s="5"/>
      <c r="G10" s="5"/>
      <c r="I10" s="2"/>
      <c r="K10" s="181"/>
      <c r="N10"/>
      <c r="O10"/>
      <c r="P10"/>
    </row>
    <row r="11" spans="1:20" ht="19.5" thickBot="1">
      <c r="K11"/>
      <c r="R11" s="182"/>
      <c r="S11" s="183"/>
    </row>
    <row r="12" spans="1:20" ht="16.5" thickTop="1" thickBot="1">
      <c r="A12" s="184"/>
      <c r="B12" s="184"/>
      <c r="C12" s="184"/>
      <c r="D12" s="184"/>
      <c r="E12" s="184"/>
      <c r="F12" s="184"/>
      <c r="G12" s="185" t="s">
        <v>2</v>
      </c>
      <c r="H12" s="186" t="s">
        <v>3</v>
      </c>
      <c r="I12" s="220" t="s">
        <v>4</v>
      </c>
      <c r="J12" s="187"/>
      <c r="K12" s="188"/>
      <c r="L12" s="188"/>
      <c r="M12" s="188"/>
      <c r="N12" s="188"/>
      <c r="O12" s="188"/>
      <c r="P12" s="188"/>
      <c r="Q12" s="188"/>
      <c r="R12" s="189"/>
      <c r="S12" s="427" t="s">
        <v>141</v>
      </c>
      <c r="T12" s="427"/>
    </row>
    <row r="13" spans="1:20" ht="21.75" customHeight="1" thickBot="1">
      <c r="A13" s="168" t="s">
        <v>73</v>
      </c>
      <c r="B13" s="169" t="s">
        <v>74</v>
      </c>
      <c r="C13" s="169" t="s">
        <v>75</v>
      </c>
      <c r="D13" s="418" t="s">
        <v>76</v>
      </c>
      <c r="E13" s="177" t="s">
        <v>77</v>
      </c>
      <c r="F13" s="418" t="s">
        <v>5</v>
      </c>
      <c r="G13" s="420" t="s">
        <v>6</v>
      </c>
      <c r="H13" s="422" t="s">
        <v>6</v>
      </c>
      <c r="I13" s="422" t="s">
        <v>6</v>
      </c>
      <c r="J13" s="169" t="s">
        <v>60</v>
      </c>
      <c r="K13" s="169" t="s">
        <v>61</v>
      </c>
      <c r="L13" s="169" t="s">
        <v>62</v>
      </c>
      <c r="M13" s="426" t="s">
        <v>63</v>
      </c>
      <c r="N13" s="426"/>
      <c r="O13" s="426" t="s">
        <v>7</v>
      </c>
      <c r="P13" s="426"/>
      <c r="Q13" s="426"/>
      <c r="R13" s="416" t="s">
        <v>82</v>
      </c>
      <c r="S13" s="418" t="s">
        <v>8</v>
      </c>
      <c r="T13" s="169" t="s">
        <v>64</v>
      </c>
    </row>
    <row r="14" spans="1:20" ht="27.75" customHeight="1" thickTop="1" thickBot="1">
      <c r="A14" s="175" t="s">
        <v>78</v>
      </c>
      <c r="B14" s="175" t="s">
        <v>79</v>
      </c>
      <c r="C14" s="175" t="s">
        <v>80</v>
      </c>
      <c r="D14" s="419"/>
      <c r="E14" s="178" t="s">
        <v>81</v>
      </c>
      <c r="F14" s="419"/>
      <c r="G14" s="421"/>
      <c r="H14" s="423"/>
      <c r="I14" s="423"/>
      <c r="J14" s="175" t="s">
        <v>65</v>
      </c>
      <c r="K14" s="171" t="s">
        <v>66</v>
      </c>
      <c r="L14" s="175" t="s">
        <v>67</v>
      </c>
      <c r="M14" s="172" t="s">
        <v>68</v>
      </c>
      <c r="N14" s="173" t="s">
        <v>69</v>
      </c>
      <c r="O14" s="174" t="s">
        <v>6</v>
      </c>
      <c r="P14" s="172" t="s">
        <v>70</v>
      </c>
      <c r="Q14" s="172" t="s">
        <v>71</v>
      </c>
      <c r="R14" s="417"/>
      <c r="S14" s="419"/>
      <c r="T14" s="175" t="s">
        <v>72</v>
      </c>
    </row>
    <row r="15" spans="1:20" ht="28.5">
      <c r="A15" s="255" t="s">
        <v>85</v>
      </c>
      <c r="B15" s="256" t="s">
        <v>15</v>
      </c>
      <c r="C15" s="256" t="s">
        <v>15</v>
      </c>
      <c r="D15" s="256" t="s">
        <v>15</v>
      </c>
      <c r="E15" s="257" t="s">
        <v>86</v>
      </c>
      <c r="F15" s="258" t="s">
        <v>87</v>
      </c>
      <c r="G15" s="259">
        <v>35317928.07</v>
      </c>
      <c r="H15" s="259">
        <v>11772642.689999999</v>
      </c>
      <c r="I15" s="347">
        <v>23545285.380000003</v>
      </c>
      <c r="J15" s="256" t="s">
        <v>15</v>
      </c>
      <c r="K15" s="260">
        <v>0.33333333333333331</v>
      </c>
      <c r="L15" s="261">
        <v>0.33333333333333331</v>
      </c>
      <c r="M15" s="256" t="s">
        <v>15</v>
      </c>
      <c r="N15" s="256" t="s">
        <v>15</v>
      </c>
      <c r="O15" s="256" t="s">
        <v>88</v>
      </c>
      <c r="P15" s="256" t="s">
        <v>88</v>
      </c>
      <c r="Q15" s="256" t="s">
        <v>88</v>
      </c>
      <c r="R15" s="256" t="s">
        <v>15</v>
      </c>
      <c r="S15" s="262" t="s">
        <v>89</v>
      </c>
      <c r="T15" s="263" t="s">
        <v>90</v>
      </c>
    </row>
    <row r="16" spans="1:20" ht="85.5">
      <c r="A16" s="255" t="s">
        <v>13</v>
      </c>
      <c r="B16" s="344">
        <v>45370</v>
      </c>
      <c r="C16" s="256" t="s">
        <v>142</v>
      </c>
      <c r="D16" s="345">
        <v>411</v>
      </c>
      <c r="E16" s="257" t="s">
        <v>143</v>
      </c>
      <c r="F16" s="258" t="s">
        <v>144</v>
      </c>
      <c r="G16" s="259">
        <v>28000000</v>
      </c>
      <c r="H16" s="346">
        <v>0</v>
      </c>
      <c r="I16" s="347">
        <v>28000000</v>
      </c>
      <c r="J16" s="362" t="s">
        <v>145</v>
      </c>
      <c r="K16" s="260">
        <v>0</v>
      </c>
      <c r="L16" s="261">
        <v>0</v>
      </c>
      <c r="M16" s="256" t="s">
        <v>125</v>
      </c>
      <c r="N16" s="348">
        <v>4564.83</v>
      </c>
      <c r="O16" s="256">
        <v>400</v>
      </c>
      <c r="P16" s="256">
        <v>160</v>
      </c>
      <c r="Q16" s="256">
        <v>240</v>
      </c>
      <c r="R16" s="256" t="s">
        <v>15</v>
      </c>
      <c r="S16" s="262" t="s">
        <v>15</v>
      </c>
      <c r="T16" s="263" t="s">
        <v>15</v>
      </c>
    </row>
    <row r="17" spans="1:20" ht="15.75" thickBot="1">
      <c r="A17" s="335"/>
      <c r="B17" s="336"/>
      <c r="C17" s="336"/>
      <c r="D17" s="336"/>
      <c r="E17" s="337"/>
      <c r="F17" s="338"/>
      <c r="G17" s="339"/>
      <c r="H17" s="339"/>
      <c r="I17" s="339"/>
      <c r="J17" s="336"/>
      <c r="K17" s="340"/>
      <c r="L17" s="341"/>
      <c r="M17" s="336"/>
      <c r="N17" s="336"/>
      <c r="O17" s="336"/>
      <c r="P17" s="336"/>
      <c r="Q17" s="336"/>
      <c r="R17" s="336"/>
      <c r="S17" s="342"/>
      <c r="T17" s="343"/>
    </row>
    <row r="18" spans="1:20" ht="15.75" thickBot="1">
      <c r="A18" s="438" t="s">
        <v>91</v>
      </c>
      <c r="B18" s="439"/>
      <c r="C18" s="439"/>
      <c r="D18" s="439"/>
      <c r="E18" s="439"/>
      <c r="F18" s="333" t="s">
        <v>9</v>
      </c>
      <c r="G18" s="334">
        <f>SUM(G15:G17)</f>
        <v>63317928.07</v>
      </c>
      <c r="H18" s="334">
        <f>SUM(H15:H17)</f>
        <v>11772642.689999999</v>
      </c>
      <c r="I18" s="334">
        <f>SUM(I15:I17)</f>
        <v>51545285.380000003</v>
      </c>
      <c r="J18" s="190"/>
      <c r="K18" s="191"/>
      <c r="L18" s="192"/>
      <c r="M18" s="193"/>
      <c r="N18" s="194"/>
      <c r="O18" s="194"/>
      <c r="P18" s="194"/>
      <c r="Q18" s="195"/>
      <c r="R18" s="195"/>
      <c r="S18" s="195"/>
    </row>
    <row r="19" spans="1:20" ht="15.75" thickTop="1">
      <c r="A19" s="438" t="s">
        <v>91</v>
      </c>
      <c r="B19" s="439"/>
      <c r="C19" s="439"/>
      <c r="D19" s="439"/>
      <c r="E19" s="439"/>
      <c r="F19" s="196"/>
      <c r="G19" s="234"/>
      <c r="H19" s="235"/>
      <c r="I19" s="236"/>
      <c r="J19" s="190"/>
      <c r="K19" s="191"/>
      <c r="L19" s="192"/>
      <c r="M19" s="193"/>
      <c r="N19" s="194"/>
      <c r="O19" s="194"/>
      <c r="P19" s="194"/>
      <c r="Q19" s="195"/>
      <c r="R19" s="195"/>
      <c r="S19" s="195"/>
    </row>
    <row r="20" spans="1:20">
      <c r="A20" s="197" t="s">
        <v>92</v>
      </c>
      <c r="B20" s="8"/>
      <c r="C20" s="8"/>
      <c r="D20" s="8"/>
      <c r="E20" s="8"/>
      <c r="F20" s="8"/>
      <c r="G20" s="198"/>
      <c r="H20" s="8"/>
      <c r="I20" s="8"/>
      <c r="J20" s="8"/>
      <c r="K20" s="8"/>
      <c r="L20" s="199"/>
      <c r="M20" s="200"/>
      <c r="N20" s="8"/>
      <c r="O20" s="8"/>
      <c r="P20" s="8"/>
      <c r="Q20" s="8"/>
      <c r="R20" s="8"/>
      <c r="S20" s="8"/>
    </row>
    <row r="21" spans="1:20">
      <c r="G21" s="223"/>
      <c r="K21"/>
    </row>
    <row r="22" spans="1:20">
      <c r="F22" s="44"/>
      <c r="G22" s="252"/>
      <c r="H22" s="252"/>
      <c r="I22" s="253"/>
    </row>
    <row r="23" spans="1:20">
      <c r="G23" s="44"/>
      <c r="H23" s="223"/>
    </row>
    <row r="24" spans="1:20">
      <c r="G24" s="44"/>
      <c r="H24" s="44"/>
    </row>
    <row r="25" spans="1:20">
      <c r="G25" s="44"/>
      <c r="H25" s="45"/>
    </row>
    <row r="26" spans="1:20">
      <c r="G26" s="45"/>
    </row>
  </sheetData>
  <mergeCells count="26">
    <mergeCell ref="A7:B7"/>
    <mergeCell ref="C7:D7"/>
    <mergeCell ref="A2:T2"/>
    <mergeCell ref="A3:T3"/>
    <mergeCell ref="A4:T4"/>
    <mergeCell ref="A6:B6"/>
    <mergeCell ref="C6:D6"/>
    <mergeCell ref="A5:T5"/>
    <mergeCell ref="A8:B8"/>
    <mergeCell ref="C8:D8"/>
    <mergeCell ref="A9:B9"/>
    <mergeCell ref="C9:D9"/>
    <mergeCell ref="A10:B10"/>
    <mergeCell ref="C10:D10"/>
    <mergeCell ref="A18:E18"/>
    <mergeCell ref="A19:E19"/>
    <mergeCell ref="S12:T12"/>
    <mergeCell ref="D13:D14"/>
    <mergeCell ref="F13:F14"/>
    <mergeCell ref="G13:G14"/>
    <mergeCell ref="H13:H14"/>
    <mergeCell ref="I13:I14"/>
    <mergeCell ref="M13:N13"/>
    <mergeCell ref="O13:Q13"/>
    <mergeCell ref="R13:R14"/>
    <mergeCell ref="S13:S14"/>
  </mergeCells>
  <pageMargins left="0.70866141732283472" right="0.70866141732283472" top="0.35433070866141736" bottom="0.35433070866141736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zoomScaleNormal="100" workbookViewId="0">
      <pane ySplit="1" topLeftCell="A2" activePane="bottomLeft" state="frozen"/>
      <selection pane="bottomLeft" activeCell="L10" sqref="L10"/>
    </sheetView>
  </sheetViews>
  <sheetFormatPr baseColWidth="10" defaultRowHeight="15"/>
  <cols>
    <col min="1" max="1" width="10" customWidth="1"/>
    <col min="2" max="2" width="11" customWidth="1"/>
    <col min="3" max="3" width="23.85546875" customWidth="1"/>
    <col min="4" max="4" width="6.140625" customWidth="1"/>
    <col min="5" max="5" width="9.28515625" customWidth="1"/>
    <col min="6" max="6" width="30.28515625" customWidth="1"/>
    <col min="7" max="7" width="16.85546875" bestFit="1" customWidth="1"/>
    <col min="8" max="8" width="14.28515625" customWidth="1"/>
    <col min="9" max="9" width="15" customWidth="1"/>
    <col min="10" max="10" width="10.5703125" customWidth="1"/>
    <col min="11" max="11" width="7.85546875" style="162" customWidth="1"/>
    <col min="12" max="12" width="7.7109375" style="162" bestFit="1" customWidth="1"/>
    <col min="13" max="13" width="6.42578125" customWidth="1"/>
    <col min="14" max="14" width="7.85546875" customWidth="1"/>
    <col min="15" max="15" width="8.42578125" bestFit="1" customWidth="1"/>
    <col min="16" max="16" width="9.140625" customWidth="1"/>
    <col min="17" max="17" width="8.7109375" style="4" customWidth="1"/>
    <col min="18" max="18" width="11.140625" customWidth="1"/>
    <col min="20" max="20" width="10.425781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1"/>
    </row>
    <row r="2" spans="1:22" ht="45.75" customHeight="1">
      <c r="A2" s="424" t="s">
        <v>12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</row>
    <row r="3" spans="1:22" ht="32.25" customHeight="1">
      <c r="A3" s="459" t="s">
        <v>185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</row>
    <row r="4" spans="1:22" ht="42.75" customHeight="1">
      <c r="A4" s="425" t="s">
        <v>135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</row>
    <row r="5" spans="1:22" ht="18" thickBot="1">
      <c r="A5" s="455" t="s">
        <v>112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</row>
    <row r="6" spans="1:22" s="3" customFormat="1" ht="18.75">
      <c r="A6" s="428" t="s">
        <v>10</v>
      </c>
      <c r="B6" s="429"/>
      <c r="C6" s="456">
        <v>888389340.00000072</v>
      </c>
      <c r="D6" s="457">
        <v>888389340.00000072</v>
      </c>
      <c r="E6" s="156"/>
      <c r="F6" s="282"/>
      <c r="I6" s="6"/>
      <c r="J6" s="2"/>
      <c r="K6" s="2"/>
      <c r="P6" s="4"/>
    </row>
    <row r="7" spans="1:22" s="3" customFormat="1" ht="34.5" customHeight="1">
      <c r="A7" s="444" t="s">
        <v>11</v>
      </c>
      <c r="B7" s="445"/>
      <c r="C7" s="453">
        <f>G20</f>
        <v>859930163</v>
      </c>
      <c r="D7" s="454">
        <v>860497797.29999995</v>
      </c>
      <c r="E7" s="156"/>
      <c r="F7" s="237"/>
      <c r="I7" s="6"/>
      <c r="J7" s="2"/>
      <c r="K7" s="2"/>
      <c r="P7" s="4"/>
    </row>
    <row r="8" spans="1:22" s="3" customFormat="1" ht="18.75">
      <c r="A8" s="444" t="s">
        <v>84</v>
      </c>
      <c r="B8" s="445"/>
      <c r="C8" s="449">
        <v>0</v>
      </c>
      <c r="D8" s="450">
        <v>1612991.5199998617</v>
      </c>
      <c r="E8" s="156"/>
      <c r="F8" s="237"/>
      <c r="I8" s="6"/>
      <c r="J8" s="2"/>
      <c r="K8" s="2"/>
      <c r="P8" s="4"/>
    </row>
    <row r="9" spans="1:22" s="3" customFormat="1" ht="18.75">
      <c r="A9" s="432" t="s">
        <v>0</v>
      </c>
      <c r="B9" s="433"/>
      <c r="C9" s="449">
        <f>H20</f>
        <v>138270927.33000001</v>
      </c>
      <c r="D9" s="450"/>
      <c r="E9" s="156"/>
      <c r="F9" s="283"/>
      <c r="G9" s="283"/>
      <c r="H9" s="283"/>
      <c r="I9" s="284"/>
      <c r="J9" s="285"/>
      <c r="K9" s="2"/>
      <c r="P9" s="4"/>
    </row>
    <row r="10" spans="1:22" s="3" customFormat="1" ht="19.5" thickBot="1">
      <c r="A10" s="434" t="s">
        <v>1</v>
      </c>
      <c r="B10" s="435"/>
      <c r="C10" s="451">
        <f>C7-C9</f>
        <v>721659235.66999996</v>
      </c>
      <c r="D10" s="452"/>
      <c r="E10" s="7"/>
      <c r="F10" s="5"/>
      <c r="G10" s="286"/>
      <c r="I10" s="6"/>
      <c r="J10" s="2"/>
      <c r="K10" s="2"/>
      <c r="P10" s="4"/>
    </row>
    <row r="11" spans="1:22" s="3" customFormat="1" ht="24.95" customHeight="1" thickBot="1">
      <c r="A11" s="287"/>
      <c r="B11" s="287"/>
      <c r="C11" s="288"/>
      <c r="D11" s="288"/>
      <c r="E11" s="288"/>
      <c r="F11" s="7"/>
      <c r="G11" s="5"/>
      <c r="H11" s="5"/>
      <c r="J11" s="6"/>
      <c r="K11" s="2"/>
      <c r="L11" s="2"/>
      <c r="Q11" s="4"/>
    </row>
    <row r="12" spans="1:22" s="8" customFormat="1" ht="16.5" thickTop="1" thickBot="1">
      <c r="A12" s="11"/>
      <c r="B12" s="11"/>
      <c r="C12" s="11"/>
      <c r="D12" s="11"/>
      <c r="E12" s="12"/>
      <c r="F12" s="11"/>
      <c r="G12" s="159" t="s">
        <v>2</v>
      </c>
      <c r="H12" s="160" t="s">
        <v>3</v>
      </c>
      <c r="I12" s="161" t="s">
        <v>4</v>
      </c>
      <c r="J12" s="13"/>
      <c r="K12" s="14"/>
      <c r="L12" s="14"/>
      <c r="M12" s="15"/>
      <c r="N12" s="15"/>
      <c r="O12" s="15"/>
      <c r="P12" s="16"/>
      <c r="Q12" s="16"/>
      <c r="R12" s="16"/>
      <c r="S12" s="427" t="s">
        <v>141</v>
      </c>
      <c r="T12" s="427"/>
      <c r="U12" s="289"/>
    </row>
    <row r="13" spans="1:22" s="17" customFormat="1" ht="18" customHeight="1" thickBot="1">
      <c r="A13" s="281" t="s">
        <v>73</v>
      </c>
      <c r="B13" s="279" t="s">
        <v>74</v>
      </c>
      <c r="C13" s="279" t="s">
        <v>75</v>
      </c>
      <c r="D13" s="418" t="s">
        <v>76</v>
      </c>
      <c r="E13" s="177" t="s">
        <v>77</v>
      </c>
      <c r="F13" s="418" t="s">
        <v>5</v>
      </c>
      <c r="G13" s="420" t="s">
        <v>6</v>
      </c>
      <c r="H13" s="422" t="s">
        <v>6</v>
      </c>
      <c r="I13" s="422" t="s">
        <v>6</v>
      </c>
      <c r="J13" s="279" t="s">
        <v>60</v>
      </c>
      <c r="K13" s="279" t="s">
        <v>61</v>
      </c>
      <c r="L13" s="279" t="s">
        <v>62</v>
      </c>
      <c r="M13" s="426" t="s">
        <v>63</v>
      </c>
      <c r="N13" s="426"/>
      <c r="O13" s="426" t="s">
        <v>7</v>
      </c>
      <c r="P13" s="426"/>
      <c r="Q13" s="426"/>
      <c r="R13" s="416" t="s">
        <v>82</v>
      </c>
      <c r="S13" s="418" t="s">
        <v>8</v>
      </c>
      <c r="T13" s="279" t="s">
        <v>64</v>
      </c>
      <c r="U13" s="290"/>
      <c r="V13" s="290"/>
    </row>
    <row r="14" spans="1:22" ht="31.5" customHeight="1" thickTop="1" thickBot="1">
      <c r="A14" s="280" t="s">
        <v>78</v>
      </c>
      <c r="B14" s="280" t="s">
        <v>79</v>
      </c>
      <c r="C14" s="280" t="s">
        <v>80</v>
      </c>
      <c r="D14" s="419"/>
      <c r="E14" s="178" t="s">
        <v>81</v>
      </c>
      <c r="F14" s="419"/>
      <c r="G14" s="421"/>
      <c r="H14" s="423"/>
      <c r="I14" s="423"/>
      <c r="J14" s="291" t="s">
        <v>65</v>
      </c>
      <c r="K14" s="291" t="s">
        <v>66</v>
      </c>
      <c r="L14" s="280" t="s">
        <v>67</v>
      </c>
      <c r="M14" s="172" t="s">
        <v>68</v>
      </c>
      <c r="N14" s="173" t="s">
        <v>69</v>
      </c>
      <c r="O14" s="174" t="s">
        <v>6</v>
      </c>
      <c r="P14" s="172" t="s">
        <v>70</v>
      </c>
      <c r="Q14" s="172" t="s">
        <v>71</v>
      </c>
      <c r="R14" s="417"/>
      <c r="S14" s="419"/>
      <c r="T14" s="280" t="s">
        <v>72</v>
      </c>
    </row>
    <row r="15" spans="1:22" ht="45" customHeight="1">
      <c r="A15" s="134" t="s">
        <v>113</v>
      </c>
      <c r="B15" s="292">
        <v>45331</v>
      </c>
      <c r="C15" s="293" t="s">
        <v>136</v>
      </c>
      <c r="D15" s="137" t="s">
        <v>14</v>
      </c>
      <c r="E15" s="165">
        <v>1</v>
      </c>
      <c r="F15" s="294" t="s">
        <v>114</v>
      </c>
      <c r="G15" s="295">
        <v>557317367</v>
      </c>
      <c r="H15" s="295">
        <v>117315876.04000001</v>
      </c>
      <c r="I15" s="295">
        <v>440001490.95999998</v>
      </c>
      <c r="J15" s="296" t="s">
        <v>115</v>
      </c>
      <c r="K15" s="297">
        <v>0.21050102327064213</v>
      </c>
      <c r="L15" s="247">
        <v>0.21050102327064213</v>
      </c>
      <c r="M15" s="210" t="s">
        <v>116</v>
      </c>
      <c r="N15" s="298">
        <v>1</v>
      </c>
      <c r="O15" s="299">
        <v>948990</v>
      </c>
      <c r="P15" s="300">
        <v>462073</v>
      </c>
      <c r="Q15" s="300">
        <v>486917</v>
      </c>
      <c r="R15" s="250" t="s">
        <v>15</v>
      </c>
      <c r="S15" s="250" t="s">
        <v>15</v>
      </c>
      <c r="T15" s="141" t="s">
        <v>16</v>
      </c>
    </row>
    <row r="16" spans="1:22" ht="57">
      <c r="A16" s="326" t="s">
        <v>113</v>
      </c>
      <c r="B16" s="349">
        <v>45349</v>
      </c>
      <c r="C16" s="327" t="s">
        <v>138</v>
      </c>
      <c r="D16" s="328" t="s">
        <v>14</v>
      </c>
      <c r="E16" s="350">
        <v>22</v>
      </c>
      <c r="F16" s="329" t="s">
        <v>137</v>
      </c>
      <c r="G16" s="330">
        <v>125698677</v>
      </c>
      <c r="H16" s="330">
        <v>20955051.289999999</v>
      </c>
      <c r="I16" s="330">
        <v>104743625.71000001</v>
      </c>
      <c r="J16" s="351" t="s">
        <v>115</v>
      </c>
      <c r="K16" s="352">
        <v>0.16670860656711606</v>
      </c>
      <c r="L16" s="353">
        <v>0.16670860656711606</v>
      </c>
      <c r="M16" s="354" t="s">
        <v>116</v>
      </c>
      <c r="N16" s="355">
        <v>1</v>
      </c>
      <c r="O16" s="356">
        <v>948990</v>
      </c>
      <c r="P16" s="357">
        <v>462073</v>
      </c>
      <c r="Q16" s="357">
        <v>486917</v>
      </c>
      <c r="R16" s="331" t="s">
        <v>15</v>
      </c>
      <c r="S16" s="331" t="s">
        <v>15</v>
      </c>
      <c r="T16" s="332" t="s">
        <v>16</v>
      </c>
    </row>
    <row r="17" spans="1:20" ht="71.25">
      <c r="A17" s="326" t="s">
        <v>113</v>
      </c>
      <c r="B17" s="349">
        <v>45366</v>
      </c>
      <c r="C17" s="327" t="s">
        <v>146</v>
      </c>
      <c r="D17" s="328" t="s">
        <v>14</v>
      </c>
      <c r="E17" s="350">
        <v>25</v>
      </c>
      <c r="F17" s="329" t="s">
        <v>147</v>
      </c>
      <c r="G17" s="330">
        <v>4000000</v>
      </c>
      <c r="H17" s="330">
        <v>0</v>
      </c>
      <c r="I17" s="330">
        <v>4000000</v>
      </c>
      <c r="J17" s="351" t="s">
        <v>115</v>
      </c>
      <c r="K17" s="352">
        <v>0</v>
      </c>
      <c r="L17" s="353">
        <v>0</v>
      </c>
      <c r="M17" s="354" t="s">
        <v>116</v>
      </c>
      <c r="N17" s="355">
        <v>1</v>
      </c>
      <c r="O17" s="356">
        <v>948990</v>
      </c>
      <c r="P17" s="357">
        <v>462073</v>
      </c>
      <c r="Q17" s="357">
        <v>486917</v>
      </c>
      <c r="R17" s="331" t="s">
        <v>15</v>
      </c>
      <c r="S17" s="331" t="s">
        <v>15</v>
      </c>
      <c r="T17" s="332" t="s">
        <v>16</v>
      </c>
    </row>
    <row r="18" spans="1:20" ht="28.5">
      <c r="A18" s="142" t="s">
        <v>139</v>
      </c>
      <c r="B18" s="301">
        <v>45349</v>
      </c>
      <c r="C18" s="302" t="s">
        <v>175</v>
      </c>
      <c r="D18" s="146" t="s">
        <v>14</v>
      </c>
      <c r="E18" s="166">
        <v>0</v>
      </c>
      <c r="F18" s="303" t="s">
        <v>140</v>
      </c>
      <c r="G18" s="363">
        <v>172914119</v>
      </c>
      <c r="H18" s="304">
        <v>0</v>
      </c>
      <c r="I18" s="304">
        <v>0</v>
      </c>
      <c r="J18" s="305" t="s">
        <v>115</v>
      </c>
      <c r="K18" s="306">
        <v>0</v>
      </c>
      <c r="L18" s="221">
        <v>0</v>
      </c>
      <c r="M18" s="307" t="s">
        <v>116</v>
      </c>
      <c r="N18" s="308">
        <v>1</v>
      </c>
      <c r="O18" s="140">
        <v>948990</v>
      </c>
      <c r="P18" s="176">
        <v>462073</v>
      </c>
      <c r="Q18" s="176">
        <v>486917</v>
      </c>
      <c r="R18" s="143" t="s">
        <v>15</v>
      </c>
      <c r="S18" s="143" t="s">
        <v>15</v>
      </c>
      <c r="T18" s="144" t="s">
        <v>16</v>
      </c>
    </row>
    <row r="19" spans="1:20" ht="15.75" thickBot="1">
      <c r="A19" s="18"/>
      <c r="B19" s="19"/>
      <c r="C19" s="20"/>
      <c r="D19" s="21"/>
      <c r="E19" s="22"/>
      <c r="F19" s="119"/>
      <c r="G19" s="23"/>
      <c r="H19" s="23"/>
      <c r="I19" s="23"/>
      <c r="J19" s="24"/>
      <c r="K19" s="25"/>
      <c r="L19" s="25"/>
      <c r="M19" s="26"/>
      <c r="N19" s="27"/>
      <c r="O19" s="27"/>
      <c r="P19" s="27"/>
      <c r="Q19" s="28"/>
      <c r="R19" s="29"/>
      <c r="S19" s="29"/>
      <c r="T19" s="30"/>
    </row>
    <row r="20" spans="1:20" ht="15.75" thickBot="1">
      <c r="A20" s="31"/>
      <c r="B20" s="31"/>
      <c r="C20" s="31"/>
      <c r="D20" s="31"/>
      <c r="E20" s="32"/>
      <c r="F20" s="309" t="s">
        <v>9</v>
      </c>
      <c r="G20" s="310">
        <f>SUM(G15:G19)</f>
        <v>859930163</v>
      </c>
      <c r="H20" s="310">
        <f>SUM(H15:H19)</f>
        <v>138270927.33000001</v>
      </c>
      <c r="I20" s="310">
        <f>SUM(I15:I19)</f>
        <v>548745116.66999996</v>
      </c>
      <c r="J20" s="311"/>
      <c r="K20" s="33"/>
      <c r="L20" s="33"/>
      <c r="M20" s="34"/>
      <c r="N20" s="35"/>
      <c r="O20" s="35"/>
      <c r="P20" s="36"/>
      <c r="Q20" s="33"/>
      <c r="R20" s="33"/>
    </row>
    <row r="21" spans="1:20" ht="15.75" thickTop="1">
      <c r="A21" s="312"/>
      <c r="B21" s="312"/>
      <c r="C21" s="313"/>
      <c r="D21" s="122"/>
      <c r="E21" s="312"/>
      <c r="F21" s="314"/>
      <c r="G21" s="37"/>
      <c r="H21" s="38"/>
      <c r="I21" s="38"/>
      <c r="J21" s="36"/>
      <c r="K21" s="33"/>
      <c r="L21" s="33"/>
      <c r="M21" s="39"/>
      <c r="N21" s="35"/>
      <c r="O21" s="35"/>
      <c r="P21" s="36"/>
      <c r="Q21" s="33"/>
      <c r="R21" s="33"/>
    </row>
    <row r="22" spans="1:20">
      <c r="A22" s="40" t="s">
        <v>17</v>
      </c>
      <c r="B22" s="17"/>
      <c r="C22" s="17"/>
      <c r="D22" s="17"/>
      <c r="E22" s="17"/>
      <c r="F22" s="41"/>
      <c r="G22" s="42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20" ht="24.75" customHeight="1">
      <c r="G23" s="46"/>
    </row>
    <row r="24" spans="1:20">
      <c r="B24" s="361"/>
      <c r="I24" s="360"/>
      <c r="Q24"/>
    </row>
    <row r="25" spans="1:20">
      <c r="A25" s="11"/>
      <c r="B25" s="11"/>
      <c r="C25" s="11"/>
      <c r="D25" s="11"/>
      <c r="E25" s="12"/>
      <c r="G25" s="315"/>
      <c r="H25" s="315"/>
      <c r="I25" s="11"/>
      <c r="J25" s="15"/>
      <c r="K25" s="15"/>
      <c r="L25" s="15"/>
      <c r="M25" s="16"/>
      <c r="N25" s="16"/>
      <c r="O25" s="16"/>
      <c r="Q25"/>
    </row>
    <row r="26" spans="1:20">
      <c r="G26" s="316"/>
      <c r="H26" s="316"/>
    </row>
    <row r="27" spans="1:20">
      <c r="G27" s="316"/>
      <c r="H27" s="316"/>
    </row>
  </sheetData>
  <mergeCells count="24">
    <mergeCell ref="A7:B7"/>
    <mergeCell ref="C7:D7"/>
    <mergeCell ref="A2:T2"/>
    <mergeCell ref="A3:T3"/>
    <mergeCell ref="A4:T4"/>
    <mergeCell ref="A6:B6"/>
    <mergeCell ref="C6:D6"/>
    <mergeCell ref="A5:T5"/>
    <mergeCell ref="A8:B8"/>
    <mergeCell ref="C8:D8"/>
    <mergeCell ref="A9:B9"/>
    <mergeCell ref="C9:D9"/>
    <mergeCell ref="A10:B10"/>
    <mergeCell ref="C10:D10"/>
    <mergeCell ref="S12:T12"/>
    <mergeCell ref="D13:D14"/>
    <mergeCell ref="F13:F14"/>
    <mergeCell ref="G13:G14"/>
    <mergeCell ref="H13:H14"/>
    <mergeCell ref="I13:I14"/>
    <mergeCell ref="M13:N13"/>
    <mergeCell ref="O13:Q13"/>
    <mergeCell ref="R13:R14"/>
    <mergeCell ref="S13:S1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RESUMEN</vt:lpstr>
      <vt:lpstr>PDM</vt:lpstr>
      <vt:lpstr>FAISMUN </vt:lpstr>
      <vt:lpstr>FORTAMUN-DF</vt:lpstr>
      <vt:lpstr>'FAISMUN '!Área_de_impresión</vt:lpstr>
      <vt:lpstr>'FORTAMUN-DF'!Área_de_impresión</vt:lpstr>
      <vt:lpstr>PDM!Área_de_impresión</vt:lpstr>
      <vt:lpstr>RESUMEN!Área_de_impresión</vt:lpstr>
      <vt:lpstr>'FAISMUN '!Títulos_a_imprimir</vt:lpstr>
      <vt:lpstr>'FORTAMUN-DF'!Títulos_a_imprimir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2024-04-08T20:36:15Z</cp:lastPrinted>
  <dcterms:created xsi:type="dcterms:W3CDTF">2018-01-26T00:48:08Z</dcterms:created>
  <dcterms:modified xsi:type="dcterms:W3CDTF">2024-04-08T20:36:20Z</dcterms:modified>
</cp:coreProperties>
</file>